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11640" firstSheet="3" activeTab="8"/>
  </bookViews>
  <sheets>
    <sheet name="Answer Report 1" sheetId="1" r:id="rId1"/>
    <sheet name="Answer Report 2" sheetId="2" r:id="rId2"/>
    <sheet name="Answer Report 3" sheetId="3" r:id="rId3"/>
    <sheet name="Sensitivity Report 1" sheetId="4" r:id="rId4"/>
    <sheet name="Answer Report 4" sheetId="5" r:id="rId5"/>
    <sheet name="Sensitivity Report 2" sheetId="6" r:id="rId6"/>
    <sheet name="Limits Report 2" sheetId="7" r:id="rId7"/>
    <sheet name="Sheet1" sheetId="8" r:id="rId8"/>
    <sheet name="Sheet2" sheetId="9" r:id="rId9"/>
    <sheet name="Sheet3" sheetId="10" r:id="rId10"/>
  </sheets>
  <definedNames>
    <definedName name="solver_adj" localSheetId="7" hidden="1">'Sheet1'!$D$4:$D$6</definedName>
    <definedName name="solver_adj" localSheetId="8" hidden="1">'Sheet2'!$D$4:$D$6</definedName>
    <definedName name="solver_cvg" localSheetId="7" hidden="1">0.00000001</definedName>
    <definedName name="solver_cvg" localSheetId="8" hidden="1">0.0001</definedName>
    <definedName name="solver_drv" localSheetId="7" hidden="1">1</definedName>
    <definedName name="solver_drv" localSheetId="8" hidden="1">1</definedName>
    <definedName name="solver_est" localSheetId="7" hidden="1">1</definedName>
    <definedName name="solver_est" localSheetId="8" hidden="1">1</definedName>
    <definedName name="solver_itr" localSheetId="7" hidden="1">10000</definedName>
    <definedName name="solver_itr" localSheetId="8" hidden="1">100</definedName>
    <definedName name="solver_lhs1" localSheetId="7" hidden="1">'Sheet1'!$B$6</definedName>
    <definedName name="solver_lhs1" localSheetId="8" hidden="1">'Sheet2'!$B$5</definedName>
    <definedName name="solver_lhs2" localSheetId="7" hidden="1">'Sheet1'!$B$5</definedName>
    <definedName name="solver_lhs2" localSheetId="8" hidden="1">'Sheet2'!$B$6</definedName>
    <definedName name="solver_lhs3" localSheetId="7" hidden="1">'Sheet1'!$B$5</definedName>
    <definedName name="solver_lhs3" localSheetId="8" hidden="1">'Sheet2'!$B$7</definedName>
    <definedName name="solver_lin" localSheetId="7" hidden="1">2</definedName>
    <definedName name="solver_lin" localSheetId="8" hidden="1">2</definedName>
    <definedName name="solver_neg" localSheetId="7" hidden="1">1</definedName>
    <definedName name="solver_neg" localSheetId="8" hidden="1">2</definedName>
    <definedName name="solver_num" localSheetId="7" hidden="1">2</definedName>
    <definedName name="solver_num" localSheetId="8" hidden="1">2</definedName>
    <definedName name="solver_nwt" localSheetId="7" hidden="1">2</definedName>
    <definedName name="solver_nwt" localSheetId="8" hidden="1">1</definedName>
    <definedName name="solver_opt" localSheetId="7" hidden="1">'Sheet1'!$B$4</definedName>
    <definedName name="solver_opt" localSheetId="8" hidden="1">'Sheet2'!$B$4</definedName>
    <definedName name="solver_pre" localSheetId="7" hidden="1">0.00000001</definedName>
    <definedName name="solver_pre" localSheetId="8" hidden="1">0.000001</definedName>
    <definedName name="solver_rel1" localSheetId="7" hidden="1">2</definedName>
    <definedName name="solver_rel1" localSheetId="8" hidden="1">2</definedName>
    <definedName name="solver_rel2" localSheetId="7" hidden="1">2</definedName>
    <definedName name="solver_rel2" localSheetId="8" hidden="1">2</definedName>
    <definedName name="solver_rel3" localSheetId="7" hidden="1">2</definedName>
    <definedName name="solver_rel3" localSheetId="8" hidden="1">2</definedName>
    <definedName name="solver_rhs1" localSheetId="7" hidden="1">0</definedName>
    <definedName name="solver_rhs1" localSheetId="8" hidden="1">0</definedName>
    <definedName name="solver_rhs2" localSheetId="7" hidden="1">0</definedName>
    <definedName name="solver_rhs2" localSheetId="8" hidden="1">0</definedName>
    <definedName name="solver_rhs3" localSheetId="7" hidden="1">0</definedName>
    <definedName name="solver_rhs3" localSheetId="8" hidden="1">0</definedName>
    <definedName name="solver_scl" localSheetId="7" hidden="1">2</definedName>
    <definedName name="solver_scl" localSheetId="8" hidden="1">2</definedName>
    <definedName name="solver_sho" localSheetId="7" hidden="1">2</definedName>
    <definedName name="solver_sho" localSheetId="8" hidden="1">2</definedName>
    <definedName name="solver_tim" localSheetId="7" hidden="1">100</definedName>
    <definedName name="solver_tim" localSheetId="8" hidden="1">100</definedName>
    <definedName name="solver_tol" localSheetId="7" hidden="1">0.05</definedName>
    <definedName name="solver_tol" localSheetId="8" hidden="1">0.05</definedName>
    <definedName name="solver_typ" localSheetId="7" hidden="1">3</definedName>
    <definedName name="solver_typ" localSheetId="8" hidden="1">3</definedName>
    <definedName name="solver_val" localSheetId="7" hidden="1">0</definedName>
    <definedName name="solver_val" localSheetId="8" hidden="1">0</definedName>
  </definedNames>
  <calcPr fullCalcOnLoad="1"/>
</workbook>
</file>

<file path=xl/sharedStrings.xml><?xml version="1.0" encoding="utf-8"?>
<sst xmlns="http://schemas.openxmlformats.org/spreadsheetml/2006/main" count="228" uniqueCount="73">
  <si>
    <t xml:space="preserve">Konsumtion </t>
  </si>
  <si>
    <t>Arbetstimmar</t>
  </si>
  <si>
    <t>FOC</t>
  </si>
  <si>
    <t>Budget</t>
  </si>
  <si>
    <t>Microsoft Excel 11.0 Answer Report</t>
  </si>
  <si>
    <t>Worksheet: [test.xls]Sheet1</t>
  </si>
  <si>
    <t>Report Created: 2005-12-20 10:14:54</t>
  </si>
  <si>
    <t>Target Cell (Min)</t>
  </si>
  <si>
    <t>Cell</t>
  </si>
  <si>
    <t>Name</t>
  </si>
  <si>
    <t>Original Value</t>
  </si>
  <si>
    <t>Final Value</t>
  </si>
  <si>
    <t>Adjustable Cells</t>
  </si>
  <si>
    <t>Constraints</t>
  </si>
  <si>
    <t>NONE</t>
  </si>
  <si>
    <t>$A$8</t>
  </si>
  <si>
    <t>$B$3</t>
  </si>
  <si>
    <t>$C$3</t>
  </si>
  <si>
    <t>Report Created: 2005-12-20 10:16:07</t>
  </si>
  <si>
    <t>Report Created: 2005-12-20 10:54:38</t>
  </si>
  <si>
    <t>Target Cell (Value Of)</t>
  </si>
  <si>
    <t>Cell Value</t>
  </si>
  <si>
    <t>Formula</t>
  </si>
  <si>
    <t>Status</t>
  </si>
  <si>
    <t>Slack</t>
  </si>
  <si>
    <t>$A$3</t>
  </si>
  <si>
    <t>$A$6</t>
  </si>
  <si>
    <t>$A$6=0</t>
  </si>
  <si>
    <t>Not Binding</t>
  </si>
  <si>
    <t>Microsoft Excel 11.0 Sensitivity Report</t>
  </si>
  <si>
    <t>Final</t>
  </si>
  <si>
    <t>Value</t>
  </si>
  <si>
    <t>Reduced</t>
  </si>
  <si>
    <t>Gradient</t>
  </si>
  <si>
    <t>Lagrange</t>
  </si>
  <si>
    <t>Multiplier</t>
  </si>
  <si>
    <t>Microsoft Excel 11.0 Limits Report</t>
  </si>
  <si>
    <t>Target</t>
  </si>
  <si>
    <t>Adjustable</t>
  </si>
  <si>
    <t>Lower</t>
  </si>
  <si>
    <t>Limit</t>
  </si>
  <si>
    <t>Result</t>
  </si>
  <si>
    <t>Upper</t>
  </si>
  <si>
    <t>Report Created: 2005-12-20 10:56:08</t>
  </si>
  <si>
    <t>Worksheet: [test.xls]Limits Report 2</t>
  </si>
  <si>
    <t>Epsilon</t>
  </si>
  <si>
    <t>Sigma</t>
  </si>
  <si>
    <t>k2</t>
  </si>
  <si>
    <t>Ekvationer</t>
  </si>
  <si>
    <t>Parametrar</t>
  </si>
  <si>
    <t>Endogena variabler</t>
  </si>
  <si>
    <t>ALLMÄN JÄMVIKT I EN PERIOD</t>
  </si>
  <si>
    <t>Lön w</t>
  </si>
  <si>
    <t>Konsumtion c</t>
  </si>
  <si>
    <t>delta</t>
  </si>
  <si>
    <t>Vikt på fritid</t>
  </si>
  <si>
    <t>Optimalt val konsumtion/fritid</t>
  </si>
  <si>
    <t>Skatt på arbete</t>
  </si>
  <si>
    <t>Nytta vid log (sigma=eps=0)</t>
  </si>
  <si>
    <t>Offentlig konsumtion</t>
  </si>
  <si>
    <t>Arbetstimmar n</t>
  </si>
  <si>
    <t>Nytta on sigma,eps skillda från 0</t>
  </si>
  <si>
    <t>Theta</t>
  </si>
  <si>
    <t>Base case</t>
  </si>
  <si>
    <t>Leasingkostnad kapital</t>
  </si>
  <si>
    <t>BNP</t>
  </si>
  <si>
    <t>(avvikelser)</t>
  </si>
  <si>
    <t>Nyckeltal</t>
  </si>
  <si>
    <t>(värden)</t>
  </si>
  <si>
    <t>Privat + off kons. - resurs = 0</t>
  </si>
  <si>
    <t>Lön före skatt - Marginalprod arb.kr.= 0</t>
  </si>
  <si>
    <t>G/BNP</t>
  </si>
  <si>
    <t>G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</si>
</sst>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2.140625" style="0" bestFit="1" customWidth="1"/>
    <col min="4" max="4" width="14.28125" style="0" bestFit="1" customWidth="1"/>
    <col min="5" max="5" width="12.421875" style="0" bestFit="1" customWidth="1"/>
  </cols>
  <sheetData>
    <row r="1" ht="12.75">
      <c r="A1" s="1" t="s">
        <v>4</v>
      </c>
    </row>
    <row r="2" ht="12.75">
      <c r="A2" s="1" t="s">
        <v>5</v>
      </c>
    </row>
    <row r="3" ht="12.75">
      <c r="A3" s="1" t="s">
        <v>6</v>
      </c>
    </row>
    <row r="6" ht="13.5" thickBot="1">
      <c r="A6" t="s">
        <v>7</v>
      </c>
    </row>
    <row r="7" spans="2:5" ht="13.5" thickBot="1">
      <c r="B7" s="3" t="s">
        <v>8</v>
      </c>
      <c r="C7" s="3" t="s">
        <v>9</v>
      </c>
      <c r="D7" s="3" t="s">
        <v>10</v>
      </c>
      <c r="E7" s="3" t="s">
        <v>11</v>
      </c>
    </row>
    <row r="8" spans="2:5" ht="13.5" thickBot="1">
      <c r="B8" s="2" t="s">
        <v>15</v>
      </c>
      <c r="C8" s="2" t="s">
        <v>3</v>
      </c>
      <c r="D8" s="5">
        <v>8.903286776020814E-05</v>
      </c>
      <c r="E8" s="5">
        <v>8.902309590790113E-05</v>
      </c>
    </row>
    <row r="11" ht="13.5" thickBot="1">
      <c r="A11" t="s">
        <v>12</v>
      </c>
    </row>
    <row r="12" spans="2:5" ht="13.5" thickBot="1">
      <c r="B12" s="3" t="s">
        <v>8</v>
      </c>
      <c r="C12" s="3" t="s">
        <v>9</v>
      </c>
      <c r="D12" s="3" t="s">
        <v>10</v>
      </c>
      <c r="E12" s="3" t="s">
        <v>11</v>
      </c>
    </row>
    <row r="13" spans="2:5" ht="12.75">
      <c r="B13" s="4" t="s">
        <v>16</v>
      </c>
      <c r="C13" s="4" t="s">
        <v>0</v>
      </c>
      <c r="D13" s="6">
        <v>98.10747267973304</v>
      </c>
      <c r="E13" s="6">
        <v>98.10180175985856</v>
      </c>
    </row>
    <row r="14" spans="2:5" ht="13.5" thickBot="1">
      <c r="B14" s="2" t="s">
        <v>17</v>
      </c>
      <c r="C14" s="2" t="s">
        <v>1</v>
      </c>
      <c r="D14" s="5">
        <v>49.0537135145673</v>
      </c>
      <c r="E14" s="5">
        <v>49.05097723792286</v>
      </c>
    </row>
    <row r="17" ht="12.75">
      <c r="A17" t="s">
        <v>13</v>
      </c>
    </row>
    <row r="18" ht="12.75">
      <c r="B18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2.140625" style="0" bestFit="1" customWidth="1"/>
    <col min="4" max="4" width="14.28125" style="0" bestFit="1" customWidth="1"/>
    <col min="5" max="5" width="12.00390625" style="0" bestFit="1" customWidth="1"/>
  </cols>
  <sheetData>
    <row r="1" ht="12.75">
      <c r="A1" s="1" t="s">
        <v>4</v>
      </c>
    </row>
    <row r="2" ht="12.75">
      <c r="A2" s="1" t="s">
        <v>5</v>
      </c>
    </row>
    <row r="3" ht="12.75">
      <c r="A3" s="1" t="s">
        <v>18</v>
      </c>
    </row>
    <row r="6" ht="13.5" thickBot="1">
      <c r="A6" t="s">
        <v>7</v>
      </c>
    </row>
    <row r="7" spans="2:5" ht="13.5" thickBot="1">
      <c r="B7" s="3" t="s">
        <v>8</v>
      </c>
      <c r="C7" s="3" t="s">
        <v>9</v>
      </c>
      <c r="D7" s="3" t="s">
        <v>10</v>
      </c>
      <c r="E7" s="3" t="s">
        <v>11</v>
      </c>
    </row>
    <row r="8" spans="2:5" ht="13.5" thickBot="1">
      <c r="B8" s="2" t="s">
        <v>15</v>
      </c>
      <c r="C8" s="2" t="s">
        <v>3</v>
      </c>
      <c r="D8" s="5">
        <v>2406.013438755141</v>
      </c>
      <c r="E8" s="5">
        <v>3.0480018622144025E-05</v>
      </c>
    </row>
    <row r="11" ht="13.5" thickBot="1">
      <c r="A11" t="s">
        <v>12</v>
      </c>
    </row>
    <row r="12" spans="2:5" ht="13.5" thickBot="1">
      <c r="B12" s="3" t="s">
        <v>8</v>
      </c>
      <c r="C12" s="3" t="s">
        <v>9</v>
      </c>
      <c r="D12" s="3" t="s">
        <v>10</v>
      </c>
      <c r="E12" s="3" t="s">
        <v>11</v>
      </c>
    </row>
    <row r="13" spans="2:5" ht="12.75">
      <c r="B13" s="4" t="s">
        <v>16</v>
      </c>
      <c r="C13" s="4" t="s">
        <v>0</v>
      </c>
      <c r="D13" s="6">
        <v>98.10180175985856</v>
      </c>
      <c r="E13" s="6">
        <v>103.00688162287291</v>
      </c>
    </row>
    <row r="14" spans="2:5" ht="13.5" thickBot="1">
      <c r="B14" s="2" t="s">
        <v>17</v>
      </c>
      <c r="C14" s="2" t="s">
        <v>1</v>
      </c>
      <c r="D14" s="5">
        <v>49.05097723792286</v>
      </c>
      <c r="E14" s="5">
        <v>34.335625470651436</v>
      </c>
    </row>
    <row r="17" ht="12.75">
      <c r="A17" t="s">
        <v>13</v>
      </c>
    </row>
    <row r="18" ht="12.75">
      <c r="B18" t="s">
        <v>14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3" max="3" width="12.140625" style="0" bestFit="1" customWidth="1"/>
    <col min="4" max="4" width="14.28125" style="0" bestFit="1" customWidth="1"/>
    <col min="5" max="5" width="12.421875" style="0" bestFit="1" customWidth="1"/>
    <col min="6" max="6" width="10.57421875" style="0" bestFit="1" customWidth="1"/>
    <col min="7" max="7" width="6.00390625" style="0" customWidth="1"/>
  </cols>
  <sheetData>
    <row r="1" ht="12.75">
      <c r="A1" s="1" t="s">
        <v>4</v>
      </c>
    </row>
    <row r="2" ht="12.75">
      <c r="A2" s="1" t="s">
        <v>5</v>
      </c>
    </row>
    <row r="3" ht="12.75">
      <c r="A3" s="1" t="s">
        <v>19</v>
      </c>
    </row>
    <row r="6" ht="13.5" thickBot="1">
      <c r="A6" t="s">
        <v>20</v>
      </c>
    </row>
    <row r="7" spans="2:5" ht="13.5" thickBot="1">
      <c r="B7" s="3" t="s">
        <v>8</v>
      </c>
      <c r="C7" s="3" t="s">
        <v>9</v>
      </c>
      <c r="D7" s="3" t="s">
        <v>10</v>
      </c>
      <c r="E7" s="3" t="s">
        <v>11</v>
      </c>
    </row>
    <row r="8" spans="2:5" ht="13.5" thickBot="1">
      <c r="B8" s="2" t="s">
        <v>25</v>
      </c>
      <c r="C8" s="2" t="s">
        <v>2</v>
      </c>
      <c r="D8" s="5">
        <v>6.83094852384214E-11</v>
      </c>
      <c r="E8" s="5">
        <v>6.83094852384214E-11</v>
      </c>
    </row>
    <row r="11" ht="13.5" thickBot="1">
      <c r="A11" t="s">
        <v>12</v>
      </c>
    </row>
    <row r="12" spans="2:5" ht="13.5" thickBot="1">
      <c r="B12" s="3" t="s">
        <v>8</v>
      </c>
      <c r="C12" s="3" t="s">
        <v>9</v>
      </c>
      <c r="D12" s="3" t="s">
        <v>10</v>
      </c>
      <c r="E12" s="3" t="s">
        <v>11</v>
      </c>
    </row>
    <row r="13" spans="2:5" ht="12.75">
      <c r="B13" s="4" t="s">
        <v>16</v>
      </c>
      <c r="C13" s="4" t="s">
        <v>0</v>
      </c>
      <c r="D13" s="6">
        <v>327.60099430155725</v>
      </c>
      <c r="E13" s="6">
        <v>327.60099430155725</v>
      </c>
    </row>
    <row r="14" spans="2:5" ht="13.5" thickBot="1">
      <c r="B14" s="2" t="s">
        <v>17</v>
      </c>
      <c r="C14" s="2" t="s">
        <v>1</v>
      </c>
      <c r="D14" s="5">
        <v>81.90024857538933</v>
      </c>
      <c r="E14" s="5">
        <v>81.90024857538933</v>
      </c>
    </row>
    <row r="17" ht="13.5" thickBot="1">
      <c r="A17" t="s">
        <v>13</v>
      </c>
    </row>
    <row r="18" spans="2:7" ht="13.5" thickBot="1">
      <c r="B18" s="3" t="s">
        <v>8</v>
      </c>
      <c r="C18" s="3" t="s">
        <v>9</v>
      </c>
      <c r="D18" s="3" t="s">
        <v>21</v>
      </c>
      <c r="E18" s="3" t="s">
        <v>22</v>
      </c>
      <c r="F18" s="3" t="s">
        <v>23</v>
      </c>
      <c r="G18" s="3" t="s">
        <v>24</v>
      </c>
    </row>
    <row r="19" spans="2:7" ht="13.5" thickBot="1">
      <c r="B19" s="2" t="s">
        <v>26</v>
      </c>
      <c r="C19" s="2" t="s">
        <v>3</v>
      </c>
      <c r="D19" s="5">
        <v>0</v>
      </c>
      <c r="E19" s="2" t="s">
        <v>27</v>
      </c>
      <c r="F19" s="2" t="s">
        <v>28</v>
      </c>
      <c r="G19" s="2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3" max="3" width="12.140625" style="0" bestFit="1" customWidth="1"/>
    <col min="4" max="4" width="12.00390625" style="0" bestFit="1" customWidth="1"/>
    <col min="5" max="5" width="9.7109375" style="0" customWidth="1"/>
  </cols>
  <sheetData>
    <row r="1" ht="12.75">
      <c r="A1" s="1" t="s">
        <v>29</v>
      </c>
    </row>
    <row r="2" ht="12.75">
      <c r="A2" s="1" t="s">
        <v>5</v>
      </c>
    </row>
    <row r="3" ht="12.75">
      <c r="A3" s="1" t="s">
        <v>19</v>
      </c>
    </row>
    <row r="6" ht="13.5" thickBot="1">
      <c r="A6" t="s">
        <v>12</v>
      </c>
    </row>
    <row r="7" spans="2:5" ht="12.75">
      <c r="B7" s="7"/>
      <c r="C7" s="7"/>
      <c r="D7" s="7" t="s">
        <v>30</v>
      </c>
      <c r="E7" s="7" t="s">
        <v>32</v>
      </c>
    </row>
    <row r="8" spans="2:5" ht="13.5" thickBot="1">
      <c r="B8" s="8" t="s">
        <v>8</v>
      </c>
      <c r="C8" s="8" t="s">
        <v>9</v>
      </c>
      <c r="D8" s="8" t="s">
        <v>31</v>
      </c>
      <c r="E8" s="8" t="s">
        <v>33</v>
      </c>
    </row>
    <row r="9" spans="2:5" ht="12.75">
      <c r="B9" s="4" t="s">
        <v>16</v>
      </c>
      <c r="C9" s="4" t="s">
        <v>0</v>
      </c>
      <c r="D9" s="6">
        <v>327.60099430155725</v>
      </c>
      <c r="E9" s="6">
        <v>0</v>
      </c>
    </row>
    <row r="10" spans="2:5" ht="13.5" thickBot="1">
      <c r="B10" s="2" t="s">
        <v>17</v>
      </c>
      <c r="C10" s="2" t="s">
        <v>1</v>
      </c>
      <c r="D10" s="5">
        <v>81.90024857538933</v>
      </c>
      <c r="E10" s="5">
        <v>0</v>
      </c>
    </row>
    <row r="12" ht="13.5" thickBot="1">
      <c r="A12" t="s">
        <v>13</v>
      </c>
    </row>
    <row r="13" spans="2:5" ht="12.75">
      <c r="B13" s="7"/>
      <c r="C13" s="7"/>
      <c r="D13" s="7" t="s">
        <v>30</v>
      </c>
      <c r="E13" s="7" t="s">
        <v>34</v>
      </c>
    </row>
    <row r="14" spans="2:5" ht="13.5" thickBot="1">
      <c r="B14" s="8" t="s">
        <v>8</v>
      </c>
      <c r="C14" s="8" t="s">
        <v>9</v>
      </c>
      <c r="D14" s="8" t="s">
        <v>31</v>
      </c>
      <c r="E14" s="8" t="s">
        <v>35</v>
      </c>
    </row>
    <row r="15" spans="2:5" ht="13.5" thickBot="1">
      <c r="B15" s="2" t="s">
        <v>26</v>
      </c>
      <c r="C15" s="2" t="s">
        <v>3</v>
      </c>
      <c r="D15" s="5">
        <v>0</v>
      </c>
      <c r="E15" s="5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3" max="3" width="12.140625" style="0" bestFit="1" customWidth="1"/>
    <col min="4" max="4" width="14.28125" style="0" bestFit="1" customWidth="1"/>
    <col min="5" max="5" width="12.421875" style="0" bestFit="1" customWidth="1"/>
    <col min="6" max="6" width="10.57421875" style="0" bestFit="1" customWidth="1"/>
    <col min="7" max="7" width="6.00390625" style="0" customWidth="1"/>
  </cols>
  <sheetData>
    <row r="1" ht="12.75">
      <c r="A1" s="1" t="s">
        <v>4</v>
      </c>
    </row>
    <row r="2" ht="12.75">
      <c r="A2" s="1" t="s">
        <v>5</v>
      </c>
    </row>
    <row r="3" ht="12.75">
      <c r="A3" s="1" t="s">
        <v>43</v>
      </c>
    </row>
    <row r="6" ht="13.5" thickBot="1">
      <c r="A6" t="s">
        <v>20</v>
      </c>
    </row>
    <row r="7" spans="2:5" ht="13.5" thickBot="1">
      <c r="B7" s="3" t="s">
        <v>8</v>
      </c>
      <c r="C7" s="3" t="s">
        <v>9</v>
      </c>
      <c r="D7" s="3" t="s">
        <v>10</v>
      </c>
      <c r="E7" s="3" t="s">
        <v>11</v>
      </c>
    </row>
    <row r="8" spans="2:5" ht="13.5" thickBot="1">
      <c r="B8" s="2" t="s">
        <v>25</v>
      </c>
      <c r="C8" s="2" t="s">
        <v>2</v>
      </c>
      <c r="D8" s="5">
        <v>0.01541339523883096</v>
      </c>
      <c r="E8" s="5">
        <v>9.097135025853559E-09</v>
      </c>
    </row>
    <row r="11" ht="13.5" thickBot="1">
      <c r="A11" t="s">
        <v>12</v>
      </c>
    </row>
    <row r="12" spans="2:5" ht="13.5" thickBot="1">
      <c r="B12" s="3" t="s">
        <v>8</v>
      </c>
      <c r="C12" s="3" t="s">
        <v>9</v>
      </c>
      <c r="D12" s="3" t="s">
        <v>10</v>
      </c>
      <c r="E12" s="3" t="s">
        <v>11</v>
      </c>
    </row>
    <row r="13" spans="2:5" ht="12.75">
      <c r="B13" s="4" t="s">
        <v>16</v>
      </c>
      <c r="C13" s="4" t="s">
        <v>0</v>
      </c>
      <c r="D13" s="6">
        <v>327.60099430155725</v>
      </c>
      <c r="E13" s="6">
        <v>549623591.9221939</v>
      </c>
    </row>
    <row r="14" spans="2:5" ht="13.5" thickBot="1">
      <c r="B14" s="2" t="s">
        <v>17</v>
      </c>
      <c r="C14" s="2" t="s">
        <v>1</v>
      </c>
      <c r="D14" s="5">
        <v>81.90024857538933</v>
      </c>
      <c r="E14" s="5">
        <v>137405897.98054844</v>
      </c>
    </row>
    <row r="17" ht="13.5" thickBot="1">
      <c r="A17" t="s">
        <v>13</v>
      </c>
    </row>
    <row r="18" spans="2:7" ht="13.5" thickBot="1">
      <c r="B18" s="3" t="s">
        <v>8</v>
      </c>
      <c r="C18" s="3" t="s">
        <v>9</v>
      </c>
      <c r="D18" s="3" t="s">
        <v>21</v>
      </c>
      <c r="E18" s="3" t="s">
        <v>22</v>
      </c>
      <c r="F18" s="3" t="s">
        <v>23</v>
      </c>
      <c r="G18" s="3" t="s">
        <v>24</v>
      </c>
    </row>
    <row r="19" spans="2:7" ht="13.5" thickBot="1">
      <c r="B19" s="2" t="s">
        <v>26</v>
      </c>
      <c r="C19" s="2" t="s">
        <v>3</v>
      </c>
      <c r="D19" s="5">
        <v>0</v>
      </c>
      <c r="E19" s="2" t="s">
        <v>27</v>
      </c>
      <c r="F19" s="2" t="s">
        <v>28</v>
      </c>
      <c r="G19" s="2"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3" max="3" width="12.140625" style="0" bestFit="1" customWidth="1"/>
    <col min="4" max="4" width="12.00390625" style="0" bestFit="1" customWidth="1"/>
    <col min="5" max="5" width="9.7109375" style="0" customWidth="1"/>
  </cols>
  <sheetData>
    <row r="1" ht="12.75">
      <c r="A1" s="1" t="s">
        <v>29</v>
      </c>
    </row>
    <row r="2" ht="12.75">
      <c r="A2" s="1" t="s">
        <v>5</v>
      </c>
    </row>
    <row r="3" ht="12.75">
      <c r="A3" s="1" t="s">
        <v>43</v>
      </c>
    </row>
    <row r="6" ht="13.5" thickBot="1">
      <c r="A6" t="s">
        <v>12</v>
      </c>
    </row>
    <row r="7" spans="2:5" ht="12.75">
      <c r="B7" s="7"/>
      <c r="C7" s="7"/>
      <c r="D7" s="7" t="s">
        <v>30</v>
      </c>
      <c r="E7" s="7" t="s">
        <v>32</v>
      </c>
    </row>
    <row r="8" spans="2:5" ht="13.5" thickBot="1">
      <c r="B8" s="8" t="s">
        <v>8</v>
      </c>
      <c r="C8" s="8" t="s">
        <v>9</v>
      </c>
      <c r="D8" s="8" t="s">
        <v>31</v>
      </c>
      <c r="E8" s="8" t="s">
        <v>33</v>
      </c>
    </row>
    <row r="9" spans="2:5" ht="12.75">
      <c r="B9" s="4" t="s">
        <v>16</v>
      </c>
      <c r="C9" s="4" t="s">
        <v>0</v>
      </c>
      <c r="D9" s="6">
        <v>549623591.9221939</v>
      </c>
      <c r="E9" s="6">
        <v>0</v>
      </c>
    </row>
    <row r="10" spans="2:5" ht="13.5" thickBot="1">
      <c r="B10" s="2" t="s">
        <v>17</v>
      </c>
      <c r="C10" s="2" t="s">
        <v>1</v>
      </c>
      <c r="D10" s="5">
        <v>137405897.98054844</v>
      </c>
      <c r="E10" s="5">
        <v>0</v>
      </c>
    </row>
    <row r="12" ht="13.5" thickBot="1">
      <c r="A12" t="s">
        <v>13</v>
      </c>
    </row>
    <row r="13" spans="2:5" ht="12.75">
      <c r="B13" s="7"/>
      <c r="C13" s="7"/>
      <c r="D13" s="7" t="s">
        <v>30</v>
      </c>
      <c r="E13" s="7" t="s">
        <v>34</v>
      </c>
    </row>
    <row r="14" spans="2:5" ht="13.5" thickBot="1">
      <c r="B14" s="8" t="s">
        <v>8</v>
      </c>
      <c r="C14" s="8" t="s">
        <v>9</v>
      </c>
      <c r="D14" s="8" t="s">
        <v>31</v>
      </c>
      <c r="E14" s="8" t="s">
        <v>35</v>
      </c>
    </row>
    <row r="15" spans="2:5" ht="13.5" thickBot="1">
      <c r="B15" s="2" t="s">
        <v>26</v>
      </c>
      <c r="C15" s="2" t="s">
        <v>3</v>
      </c>
      <c r="D15" s="5">
        <v>0</v>
      </c>
      <c r="E15" s="5"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3" max="3" width="12.140625" style="0" bestFit="1" customWidth="1"/>
    <col min="4" max="4" width="12.421875" style="0" bestFit="1" customWidth="1"/>
    <col min="5" max="5" width="2.28125" style="0" customWidth="1"/>
    <col min="6" max="6" width="12.00390625" style="0" bestFit="1" customWidth="1"/>
    <col min="7" max="7" width="12.421875" style="0" bestFit="1" customWidth="1"/>
    <col min="8" max="8" width="2.28125" style="0" customWidth="1"/>
    <col min="9" max="9" width="12.00390625" style="0" bestFit="1" customWidth="1"/>
    <col min="10" max="10" width="12.421875" style="0" bestFit="1" customWidth="1"/>
  </cols>
  <sheetData>
    <row r="1" ht="12.75">
      <c r="A1" s="1" t="s">
        <v>36</v>
      </c>
    </row>
    <row r="2" ht="12.75">
      <c r="A2" s="1" t="s">
        <v>44</v>
      </c>
    </row>
    <row r="3" ht="12.75">
      <c r="A3" s="1" t="s">
        <v>43</v>
      </c>
    </row>
    <row r="5" ht="13.5" thickBot="1"/>
    <row r="6" spans="2:4" ht="12.75">
      <c r="B6" s="7"/>
      <c r="C6" s="7" t="s">
        <v>37</v>
      </c>
      <c r="D6" s="7"/>
    </row>
    <row r="7" spans="2:4" ht="13.5" thickBot="1">
      <c r="B7" s="8" t="s">
        <v>8</v>
      </c>
      <c r="C7" s="8" t="s">
        <v>9</v>
      </c>
      <c r="D7" s="8" t="s">
        <v>31</v>
      </c>
    </row>
    <row r="8" spans="2:4" ht="13.5" thickBot="1">
      <c r="B8" s="2" t="s">
        <v>25</v>
      </c>
      <c r="C8" s="2" t="s">
        <v>2</v>
      </c>
      <c r="D8" s="5">
        <v>9.097135025853559E-09</v>
      </c>
    </row>
    <row r="10" ht="13.5" thickBot="1"/>
    <row r="11" spans="2:10" ht="12.75">
      <c r="B11" s="7"/>
      <c r="C11" s="7" t="s">
        <v>38</v>
      </c>
      <c r="D11" s="7"/>
      <c r="F11" s="7" t="s">
        <v>39</v>
      </c>
      <c r="G11" s="7" t="s">
        <v>37</v>
      </c>
      <c r="I11" s="7" t="s">
        <v>42</v>
      </c>
      <c r="J11" s="7" t="s">
        <v>37</v>
      </c>
    </row>
    <row r="12" spans="2:10" ht="13.5" thickBot="1">
      <c r="B12" s="8" t="s">
        <v>8</v>
      </c>
      <c r="C12" s="8" t="s">
        <v>9</v>
      </c>
      <c r="D12" s="8" t="s">
        <v>31</v>
      </c>
      <c r="F12" s="8" t="s">
        <v>40</v>
      </c>
      <c r="G12" s="8" t="s">
        <v>41</v>
      </c>
      <c r="I12" s="8" t="s">
        <v>40</v>
      </c>
      <c r="J12" s="8" t="s">
        <v>41</v>
      </c>
    </row>
    <row r="13" spans="2:10" ht="12.75">
      <c r="B13" s="4" t="s">
        <v>16</v>
      </c>
      <c r="C13" s="4" t="s">
        <v>0</v>
      </c>
      <c r="D13" s="6">
        <v>549623591.9221939</v>
      </c>
      <c r="F13" s="6">
        <v>549623591.9221939</v>
      </c>
      <c r="G13" s="6">
        <v>9.097135025853559E-09</v>
      </c>
      <c r="I13" s="6">
        <v>549623591.9221939</v>
      </c>
      <c r="J13" s="6">
        <v>9.097135025853559E-09</v>
      </c>
    </row>
    <row r="14" spans="2:10" ht="13.5" thickBot="1">
      <c r="B14" s="2" t="s">
        <v>17</v>
      </c>
      <c r="C14" s="2" t="s">
        <v>1</v>
      </c>
      <c r="D14" s="5">
        <v>137405897.98054844</v>
      </c>
      <c r="F14" s="5">
        <v>137405897.98054844</v>
      </c>
      <c r="G14" s="5">
        <v>9.097135025853559E-09</v>
      </c>
      <c r="I14" s="5">
        <v>137405897.98054844</v>
      </c>
      <c r="J14" s="5">
        <v>9.097135025853559E-09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D4" sqref="D4:D6"/>
    </sheetView>
  </sheetViews>
  <sheetFormatPr defaultColWidth="9.140625" defaultRowHeight="12.75"/>
  <cols>
    <col min="1" max="1" width="35.28125" style="0" customWidth="1"/>
    <col min="2" max="2" width="14.7109375" style="0" customWidth="1"/>
    <col min="3" max="3" width="31.8515625" style="0" customWidth="1"/>
    <col min="4" max="4" width="12.140625" style="0" customWidth="1"/>
    <col min="6" max="6" width="16.57421875" style="0" customWidth="1"/>
  </cols>
  <sheetData>
    <row r="1" ht="12.75">
      <c r="A1" t="s">
        <v>51</v>
      </c>
    </row>
    <row r="3" spans="1:8" ht="12.75">
      <c r="A3" s="1" t="s">
        <v>48</v>
      </c>
      <c r="B3" t="s">
        <v>66</v>
      </c>
      <c r="C3" s="1" t="s">
        <v>50</v>
      </c>
      <c r="D3" t="s">
        <v>68</v>
      </c>
      <c r="F3" s="1" t="s">
        <v>49</v>
      </c>
      <c r="G3" t="s">
        <v>68</v>
      </c>
      <c r="H3" t="s">
        <v>63</v>
      </c>
    </row>
    <row r="4" spans="1:8" ht="12.75">
      <c r="A4" t="s">
        <v>56</v>
      </c>
      <c r="B4">
        <f>D6*(1-G10)-G6*(1-D5)^(G5-1)/(D4^(G4-1))</f>
        <v>-3.8562214532689154E-10</v>
      </c>
      <c r="C4" t="s">
        <v>53</v>
      </c>
      <c r="D4">
        <v>0.2761621100802855</v>
      </c>
      <c r="F4" t="s">
        <v>46</v>
      </c>
      <c r="G4">
        <v>0</v>
      </c>
      <c r="H4">
        <v>0</v>
      </c>
    </row>
    <row r="5" spans="1:8" ht="12.75">
      <c r="A5" t="s">
        <v>70</v>
      </c>
      <c r="B5">
        <f>D6-(1-G7)*(G8/D5)^G7</f>
        <v>-3.569862183638861E-10</v>
      </c>
      <c r="C5" t="s">
        <v>60</v>
      </c>
      <c r="D5">
        <v>0.24979376786058327</v>
      </c>
      <c r="F5" t="s">
        <v>45</v>
      </c>
      <c r="G5">
        <v>0</v>
      </c>
      <c r="H5">
        <v>0</v>
      </c>
    </row>
    <row r="6" spans="1:8" ht="12.75">
      <c r="A6" t="s">
        <v>69</v>
      </c>
      <c r="B6">
        <f>D4+G11-G8^G7*D5^(1-G7)-(1-G9)*G8</f>
        <v>6.636341476351504E-11</v>
      </c>
      <c r="C6" t="s">
        <v>52</v>
      </c>
      <c r="D6">
        <v>1.0597247798592155</v>
      </c>
      <c r="F6" t="s">
        <v>55</v>
      </c>
      <c r="G6">
        <v>0.95</v>
      </c>
      <c r="H6">
        <v>1</v>
      </c>
    </row>
    <row r="7" spans="6:8" ht="12.75">
      <c r="F7" t="s">
        <v>62</v>
      </c>
      <c r="G7">
        <v>0.3224</v>
      </c>
      <c r="H7">
        <v>0.3</v>
      </c>
    </row>
    <row r="8" spans="6:8" ht="12.75">
      <c r="F8" t="s">
        <v>47</v>
      </c>
      <c r="G8">
        <v>1</v>
      </c>
      <c r="H8">
        <v>1</v>
      </c>
    </row>
    <row r="9" spans="6:8" ht="12.75">
      <c r="F9" t="s">
        <v>54</v>
      </c>
      <c r="G9">
        <v>1</v>
      </c>
      <c r="H9">
        <v>1</v>
      </c>
    </row>
    <row r="10" spans="6:8" ht="12.75">
      <c r="F10" t="s">
        <v>57</v>
      </c>
      <c r="G10">
        <v>0.67</v>
      </c>
      <c r="H10">
        <v>0</v>
      </c>
    </row>
    <row r="11" spans="3:8" ht="12.75">
      <c r="C11" s="1" t="s">
        <v>67</v>
      </c>
      <c r="F11" t="s">
        <v>59</v>
      </c>
      <c r="G11">
        <v>0.1145</v>
      </c>
      <c r="H11">
        <v>0</v>
      </c>
    </row>
    <row r="12" spans="3:4" ht="12.75">
      <c r="C12" t="s">
        <v>65</v>
      </c>
      <c r="D12">
        <f>G8^G7*D5^(1-G7)</f>
        <v>0.3906621100139221</v>
      </c>
    </row>
    <row r="13" spans="1:6" ht="12.75">
      <c r="A13" s="1"/>
      <c r="C13" t="s">
        <v>64</v>
      </c>
      <c r="D13">
        <f>G7*(G8/D5)^(G7-1)</f>
        <v>0.1259494642684885</v>
      </c>
      <c r="F13" s="1"/>
    </row>
    <row r="14" spans="3:4" ht="12.75">
      <c r="C14" t="s">
        <v>58</v>
      </c>
      <c r="D14">
        <f>LN(D4)+G6*LN(1-D5)</f>
        <v>-1.5598040076889503</v>
      </c>
    </row>
    <row r="15" spans="3:4" ht="12.75">
      <c r="C15" t="s">
        <v>61</v>
      </c>
      <c r="D15" t="e">
        <f>D4^G4/G4+G6*(1-D5)^G5/G5</f>
        <v>#DIV/0!</v>
      </c>
    </row>
    <row r="16" spans="3:4" ht="12.75">
      <c r="C16" t="s">
        <v>71</v>
      </c>
      <c r="D16">
        <f>G11/D12</f>
        <v>0.2930921557658088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39.140625" style="0" customWidth="1"/>
    <col min="2" max="2" width="13.57421875" style="0" customWidth="1"/>
    <col min="3" max="3" width="18.57421875" style="0" customWidth="1"/>
    <col min="6" max="6" width="15.00390625" style="0" customWidth="1"/>
  </cols>
  <sheetData>
    <row r="1" ht="12.75">
      <c r="A1" t="s">
        <v>51</v>
      </c>
    </row>
    <row r="3" spans="1:8" ht="12.75">
      <c r="A3" s="1" t="s">
        <v>48</v>
      </c>
      <c r="B3" t="s">
        <v>66</v>
      </c>
      <c r="C3" s="1" t="s">
        <v>50</v>
      </c>
      <c r="D3" t="s">
        <v>68</v>
      </c>
      <c r="F3" s="1" t="s">
        <v>49</v>
      </c>
      <c r="G3" t="s">
        <v>68</v>
      </c>
      <c r="H3" t="s">
        <v>63</v>
      </c>
    </row>
    <row r="4" spans="1:8" ht="12.75">
      <c r="A4" t="s">
        <v>56</v>
      </c>
      <c r="B4">
        <f>D6*(1-G10)-G6*(1-D5)^(G5-1)/(D4^(G4-1))</f>
        <v>1.6128648416824376E-09</v>
      </c>
      <c r="C4" t="s">
        <v>53</v>
      </c>
      <c r="D4">
        <v>0.3067219677990132</v>
      </c>
      <c r="F4" t="s">
        <v>46</v>
      </c>
      <c r="G4">
        <v>0</v>
      </c>
      <c r="H4">
        <v>0</v>
      </c>
    </row>
    <row r="5" spans="1:8" ht="12.75">
      <c r="A5" t="s">
        <v>70</v>
      </c>
      <c r="B5">
        <f>D6-(1-G7)*(G8/D5)^G7</f>
        <v>6.544219788295891E-08</v>
      </c>
      <c r="C5" t="s">
        <v>60</v>
      </c>
      <c r="D5">
        <v>0.28188808378160735</v>
      </c>
      <c r="F5" t="s">
        <v>45</v>
      </c>
      <c r="G5">
        <v>0</v>
      </c>
      <c r="H5">
        <v>0</v>
      </c>
    </row>
    <row r="6" spans="1:8" ht="12.75">
      <c r="A6" t="s">
        <v>69</v>
      </c>
      <c r="B6">
        <f>D4+G11-G8^G7*D5^(1-G7)-(1-G9)*G8</f>
        <v>-1.4114290014521913E-08</v>
      </c>
      <c r="C6" t="s">
        <v>52</v>
      </c>
      <c r="D6">
        <v>1.0192217703477688</v>
      </c>
      <c r="F6" t="s">
        <v>55</v>
      </c>
      <c r="G6">
        <v>0.9545</v>
      </c>
      <c r="H6">
        <v>1</v>
      </c>
    </row>
    <row r="7" spans="6:8" ht="12.75">
      <c r="F7" t="s">
        <v>62</v>
      </c>
      <c r="G7">
        <v>0.3224</v>
      </c>
      <c r="H7">
        <v>0.3</v>
      </c>
    </row>
    <row r="8" spans="6:8" ht="12.75">
      <c r="F8" t="s">
        <v>47</v>
      </c>
      <c r="G8">
        <v>1</v>
      </c>
      <c r="H8">
        <v>1</v>
      </c>
    </row>
    <row r="9" spans="6:8" ht="12.75">
      <c r="F9" t="s">
        <v>54</v>
      </c>
      <c r="G9">
        <v>1</v>
      </c>
      <c r="H9">
        <v>1</v>
      </c>
    </row>
    <row r="10" spans="6:8" ht="12.75">
      <c r="F10" t="s">
        <v>57</v>
      </c>
      <c r="G10">
        <v>0.6</v>
      </c>
      <c r="H10">
        <v>0</v>
      </c>
    </row>
    <row r="11" spans="3:8" ht="12.75">
      <c r="C11" s="1" t="s">
        <v>67</v>
      </c>
      <c r="F11" t="s">
        <v>72</v>
      </c>
      <c r="G11">
        <v>0.117284</v>
      </c>
      <c r="H11">
        <v>0</v>
      </c>
    </row>
    <row r="12" spans="3:4" ht="12.75">
      <c r="C12" t="s">
        <v>65</v>
      </c>
      <c r="D12">
        <f>G8^G7*D5^(1-G7)</f>
        <v>0.4240059819133032</v>
      </c>
    </row>
    <row r="13" spans="1:6" ht="12.75">
      <c r="A13" s="1"/>
      <c r="C13" t="s">
        <v>64</v>
      </c>
      <c r="D13">
        <f>G7*(G8/D5)^(G7-1)</f>
        <v>0.13669952856884895</v>
      </c>
      <c r="F13" s="1"/>
    </row>
    <row r="14" spans="3:4" ht="12.75">
      <c r="C14" t="s">
        <v>58</v>
      </c>
      <c r="D14">
        <f>LN(D4)+G6*LN(1-D5)</f>
        <v>-1.4978770258245677</v>
      </c>
    </row>
    <row r="15" spans="3:4" ht="12.75">
      <c r="C15" t="s">
        <v>61</v>
      </c>
      <c r="D15" t="e">
        <f>D4^G4/G4+G6*(1-D5)^G5/G5</f>
        <v>#DIV/0!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IIES, 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Hassler</dc:creator>
  <cp:keywords/>
  <dc:description/>
  <cp:lastModifiedBy>John Hassler</cp:lastModifiedBy>
  <dcterms:created xsi:type="dcterms:W3CDTF">2005-12-19T16:03:20Z</dcterms:created>
  <dcterms:modified xsi:type="dcterms:W3CDTF">2006-03-03T10:15:45Z</dcterms:modified>
  <cp:category/>
  <cp:version/>
  <cp:contentType/>
  <cp:contentStatus/>
</cp:coreProperties>
</file>