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11640" firstSheet="2" activeTab="6"/>
  </bookViews>
  <sheets>
    <sheet name="Answer Report 1" sheetId="1" r:id="rId1"/>
    <sheet name="Sensitivity Report 1" sheetId="2" r:id="rId2"/>
    <sheet name="Limits Report 1" sheetId="3" r:id="rId3"/>
    <sheet name="Answer Report 2" sheetId="4" r:id="rId4"/>
    <sheet name="Sensitivity Report 2" sheetId="5" r:id="rId5"/>
    <sheet name="Limits Report 2" sheetId="6" r:id="rId6"/>
    <sheet name="Sheet1" sheetId="7" r:id="rId7"/>
    <sheet name="Sheet2" sheetId="8" r:id="rId8"/>
    <sheet name="Sheet3" sheetId="9" r:id="rId9"/>
  </sheets>
  <definedNames>
    <definedName name="solver_adj" localSheetId="6" hidden="1">'Sheet1'!$D$4:$D$11</definedName>
    <definedName name="solver_cvg" localSheetId="6" hidden="1">0.00000001</definedName>
    <definedName name="solver_drv" localSheetId="6" hidden="1">1</definedName>
    <definedName name="solver_est" localSheetId="6" hidden="1">1</definedName>
    <definedName name="solver_itr" localSheetId="6" hidden="1">10000</definedName>
    <definedName name="solver_lhs1" localSheetId="6" hidden="1">'Sheet1'!$B$5</definedName>
    <definedName name="solver_lhs2" localSheetId="6" hidden="1">'Sheet1'!$B$6</definedName>
    <definedName name="solver_lhs3" localSheetId="6" hidden="1">'Sheet1'!$B$7</definedName>
    <definedName name="solver_lhs4" localSheetId="6" hidden="1">'Sheet1'!$B$8</definedName>
    <definedName name="solver_lhs5" localSheetId="6" hidden="1">'Sheet1'!$B$9</definedName>
    <definedName name="solver_lhs6" localSheetId="6" hidden="1">'Sheet1'!$B$10</definedName>
    <definedName name="solver_lhs7" localSheetId="6" hidden="1">'Sheet1'!$B$11</definedName>
    <definedName name="solver_lhs8" localSheetId="6" hidden="1">'Sheet1'!$B$12</definedName>
    <definedName name="solver_lhs9" localSheetId="6" hidden="1">'Sheet1'!$B$11</definedName>
    <definedName name="solver_lin" localSheetId="6" hidden="1">2</definedName>
    <definedName name="solver_neg" localSheetId="6" hidden="1">2</definedName>
    <definedName name="solver_num" localSheetId="6" hidden="1">7</definedName>
    <definedName name="solver_nwt" localSheetId="6" hidden="1">2</definedName>
    <definedName name="solver_opt" localSheetId="6" hidden="1">'Sheet1'!$B$4</definedName>
    <definedName name="solver_pre" localSheetId="6" hidden="1">0.00000001</definedName>
    <definedName name="solver_rel1" localSheetId="6" hidden="1">2</definedName>
    <definedName name="solver_rel2" localSheetId="6" hidden="1">2</definedName>
    <definedName name="solver_rel3" localSheetId="6" hidden="1">2</definedName>
    <definedName name="solver_rel4" localSheetId="6" hidden="1">2</definedName>
    <definedName name="solver_rel5" localSheetId="6" hidden="1">2</definedName>
    <definedName name="solver_rel6" localSheetId="6" hidden="1">2</definedName>
    <definedName name="solver_rel7" localSheetId="6" hidden="1">2</definedName>
    <definedName name="solver_rel8" localSheetId="6" hidden="1">2</definedName>
    <definedName name="solver_rel9" localSheetId="6" hidden="1">2</definedName>
    <definedName name="solver_rhs1" localSheetId="6" hidden="1">0</definedName>
    <definedName name="solver_rhs2" localSheetId="6" hidden="1">0</definedName>
    <definedName name="solver_rhs3" localSheetId="6" hidden="1">0</definedName>
    <definedName name="solver_rhs4" localSheetId="6" hidden="1">0</definedName>
    <definedName name="solver_rhs5" localSheetId="6" hidden="1">0</definedName>
    <definedName name="solver_rhs6" localSheetId="6" hidden="1">0</definedName>
    <definedName name="solver_rhs7" localSheetId="6" hidden="1">0</definedName>
    <definedName name="solver_rhs8" localSheetId="6" hidden="1">0</definedName>
    <definedName name="solver_rhs9" localSheetId="6" hidden="1">0</definedName>
    <definedName name="solver_scl" localSheetId="6" hidden="1">2</definedName>
    <definedName name="solver_sho" localSheetId="6" hidden="1">2</definedName>
    <definedName name="solver_tim" localSheetId="6" hidden="1">100</definedName>
    <definedName name="solver_tol" localSheetId="6" hidden="1">0.05</definedName>
    <definedName name="solver_typ" localSheetId="6" hidden="1">3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<sst xmlns="http://schemas.openxmlformats.org/spreadsheetml/2006/main" count="344" uniqueCount="115">
  <si>
    <t>Ekvationer</t>
  </si>
  <si>
    <t>Parametrar</t>
  </si>
  <si>
    <t>Endogena variabler</t>
  </si>
  <si>
    <t>k1</t>
  </si>
  <si>
    <t>Lön w1</t>
  </si>
  <si>
    <t>Lön w2</t>
  </si>
  <si>
    <t>Konsumtion c1</t>
  </si>
  <si>
    <t>Konsumtion c2</t>
  </si>
  <si>
    <t>ALLMÄN JÄMVIKT I TVÅ PERIODER</t>
  </si>
  <si>
    <t>Kapital K2</t>
  </si>
  <si>
    <t>delta</t>
  </si>
  <si>
    <t>(avvikelser)</t>
  </si>
  <si>
    <t>(värden)</t>
  </si>
  <si>
    <t>Microsoft Excel 11.0 Answer Report</t>
  </si>
  <si>
    <t>Worksheet: [2perioder.xls]Sheet1</t>
  </si>
  <si>
    <t>Report Created: 1/5/2006 6:55:51 PM</t>
  </si>
  <si>
    <t>Target Cell (Value Of)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</si>
  <si>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</si>
  <si>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</si>
  <si>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</si>
  <si>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</si>
  <si>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</si>
  <si>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</si>
  <si>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</si>
  <si>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</si>
  <si>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</si>
  <si>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</si>
  <si>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$B$4</t>
  </si>
  <si>
    <t>FOC C1,L1 (avvikelser)</t>
  </si>
  <si>
    <t>$E$4</t>
  </si>
  <si>
    <t>Konsumtion c1 (värden)</t>
  </si>
  <si>
    <t>$E$5</t>
  </si>
  <si>
    <t>Konsumtion c2 (värden)</t>
  </si>
  <si>
    <t>$E$6</t>
  </si>
  <si>
    <t>Arbetstimmar l1 (värden)</t>
  </si>
  <si>
    <t>$E$7</t>
  </si>
  <si>
    <t>Arbetstimmar l2 (värden)</t>
  </si>
  <si>
    <t>$E$8</t>
  </si>
  <si>
    <t>Lön w1 (värden)</t>
  </si>
  <si>
    <t>$E$9</t>
  </si>
  <si>
    <t>Lön w2 (värden)</t>
  </si>
  <si>
    <t>$E$10</t>
  </si>
  <si>
    <t>ränta (värden)</t>
  </si>
  <si>
    <t>$E$11</t>
  </si>
  <si>
    <t>Kapital K2 (värden)</t>
  </si>
  <si>
    <t>$B$5</t>
  </si>
  <si>
    <t>FOC C2,L2 (avvikelser)</t>
  </si>
  <si>
    <t>$B$5=0</t>
  </si>
  <si>
    <t>Not Binding</t>
  </si>
  <si>
    <t>$B$6</t>
  </si>
  <si>
    <t>Euler (avvikelser)</t>
  </si>
  <si>
    <t>$B$6=0</t>
  </si>
  <si>
    <t>$B$7</t>
  </si>
  <si>
    <t>w1 = MPL (avvikelser)</t>
  </si>
  <si>
    <t>$B$7=0</t>
  </si>
  <si>
    <t>$B$8</t>
  </si>
  <si>
    <t>w2 = MPL (avvikelser)</t>
  </si>
  <si>
    <t>$B$8=0</t>
  </si>
  <si>
    <t>$B$9</t>
  </si>
  <si>
    <t>Ränta=MPK (avvikelser)</t>
  </si>
  <si>
    <t>$B$9=0</t>
  </si>
  <si>
    <t>$B$10</t>
  </si>
  <si>
    <t>c1+K2=Y1 (avvikelser)</t>
  </si>
  <si>
    <t>$B$10=0</t>
  </si>
  <si>
    <t>$B$11</t>
  </si>
  <si>
    <t>c2=y2 (avvikelser)</t>
  </si>
  <si>
    <t>$B$11=0</t>
  </si>
  <si>
    <t>Microsoft Excel 11.0 Sensitivity Report</t>
  </si>
  <si>
    <t>Final</t>
  </si>
  <si>
    <t>Value</t>
  </si>
  <si>
    <t>Reduced</t>
  </si>
  <si>
    <t>Gradient</t>
  </si>
  <si>
    <t>Lagrange</t>
  </si>
  <si>
    <t>Multiplier</t>
  </si>
  <si>
    <t>Microsoft Excel 11.0 Limits Report</t>
  </si>
  <si>
    <t>Worksheet: [2perioder.xls]Limits Report 1</t>
  </si>
  <si>
    <t>Target</t>
  </si>
  <si>
    <t>Adjustable</t>
  </si>
  <si>
    <t>Lower</t>
  </si>
  <si>
    <t>Limit</t>
  </si>
  <si>
    <t>Result</t>
  </si>
  <si>
    <t>Upper</t>
  </si>
  <si>
    <t>Report Created: 1/5/2006 6:56:52 PM</t>
  </si>
  <si>
    <t>Report Created: 1/5/2006 6:56:53 PM</t>
  </si>
  <si>
    <t>Worksheet: [2perioder.xls]Limits Report 2</t>
  </si>
  <si>
    <t>Arbetstimmar n1</t>
  </si>
  <si>
    <t>Arbetstimmar n2</t>
  </si>
  <si>
    <t>beta</t>
  </si>
  <si>
    <t>vikt på fritid</t>
  </si>
  <si>
    <t>epsilon</t>
  </si>
  <si>
    <t>sigma</t>
  </si>
  <si>
    <t>c2/c1</t>
  </si>
  <si>
    <t>y2/y1</t>
  </si>
  <si>
    <t>n2/n1</t>
  </si>
  <si>
    <t>k2/k1</t>
  </si>
  <si>
    <t>r2</t>
  </si>
  <si>
    <t>beta*(1+r2)</t>
  </si>
  <si>
    <t>g1</t>
  </si>
  <si>
    <t>g2</t>
  </si>
  <si>
    <t>i1</t>
  </si>
  <si>
    <t>Tr</t>
  </si>
  <si>
    <t>Optimalt val fritid konsumtion per 1</t>
  </si>
  <si>
    <t>Optimalt val fritid konsumtion per 2</t>
  </si>
  <si>
    <t>Optimalt val konsumtion mellan perioderna</t>
  </si>
  <si>
    <t>Resursåtgång period 1</t>
  </si>
  <si>
    <t>Resursåtgång period 2</t>
  </si>
  <si>
    <t>Nytta (log)</t>
  </si>
  <si>
    <t>Nytta annars</t>
  </si>
  <si>
    <t>Tau1</t>
  </si>
  <si>
    <t>Tau2</t>
  </si>
  <si>
    <t>Theta</t>
  </si>
  <si>
    <t>Nycketal</t>
  </si>
  <si>
    <t>r2- (MPK-delta)=0</t>
  </si>
  <si>
    <t xml:space="preserve">Lön före skatt - Marginalprod arb.kr. period 1 = 0 </t>
  </si>
  <si>
    <t xml:space="preserve">Lön före skatt - Marginalprod arb.kr. period 2 = 0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</si>
</sst>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1.57421875" style="0" bestFit="1" customWidth="1"/>
    <col min="4" max="4" width="14.28125" style="0" bestFit="1" customWidth="1"/>
    <col min="5" max="5" width="13.14062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13</v>
      </c>
    </row>
    <row r="2" ht="12.75">
      <c r="A2" s="1" t="s">
        <v>14</v>
      </c>
    </row>
    <row r="3" ht="12.75">
      <c r="A3" s="1" t="s">
        <v>15</v>
      </c>
    </row>
    <row r="6" ht="13.5" thickBot="1">
      <c r="A6" t="s">
        <v>16</v>
      </c>
    </row>
    <row r="7" spans="2:5" ht="13.5" thickBot="1">
      <c r="B7" s="3" t="s">
        <v>17</v>
      </c>
      <c r="C7" s="3" t="s">
        <v>18</v>
      </c>
      <c r="D7" s="3" t="s">
        <v>19</v>
      </c>
      <c r="E7" s="3" t="s">
        <v>20</v>
      </c>
    </row>
    <row r="8" spans="2:5" ht="13.5" thickBot="1">
      <c r="B8" s="2" t="s">
        <v>27</v>
      </c>
      <c r="C8" s="2" t="s">
        <v>28</v>
      </c>
      <c r="D8" s="5">
        <v>-1.0720313525780512E-11</v>
      </c>
      <c r="E8" s="5">
        <v>-1.0720313525780512E-11</v>
      </c>
    </row>
    <row r="11" ht="13.5" thickBot="1">
      <c r="A11" t="s">
        <v>21</v>
      </c>
    </row>
    <row r="12" spans="2:5" ht="13.5" thickBot="1">
      <c r="B12" s="3" t="s">
        <v>17</v>
      </c>
      <c r="C12" s="3" t="s">
        <v>18</v>
      </c>
      <c r="D12" s="3" t="s">
        <v>19</v>
      </c>
      <c r="E12" s="3" t="s">
        <v>20</v>
      </c>
    </row>
    <row r="13" spans="2:5" ht="12.75">
      <c r="B13" s="4" t="s">
        <v>29</v>
      </c>
      <c r="C13" s="4" t="s">
        <v>30</v>
      </c>
      <c r="D13" s="6">
        <v>0.18566989191813746</v>
      </c>
      <c r="E13" s="6">
        <v>0.18566989191813746</v>
      </c>
    </row>
    <row r="14" spans="2:5" ht="12.75">
      <c r="B14" s="4" t="s">
        <v>31</v>
      </c>
      <c r="C14" s="4" t="s">
        <v>32</v>
      </c>
      <c r="D14" s="6">
        <v>0.2630351546495218</v>
      </c>
      <c r="E14" s="6">
        <v>0.2630351546495218</v>
      </c>
    </row>
    <row r="15" spans="2:5" ht="12.75">
      <c r="B15" s="4" t="s">
        <v>33</v>
      </c>
      <c r="C15" s="4" t="s">
        <v>34</v>
      </c>
      <c r="D15" s="6">
        <v>0.5180884116412795</v>
      </c>
      <c r="E15" s="6">
        <v>0.5180884116412795</v>
      </c>
    </row>
    <row r="16" spans="2:5" ht="12.75">
      <c r="B16" s="4" t="s">
        <v>35</v>
      </c>
      <c r="C16" s="4" t="s">
        <v>36</v>
      </c>
      <c r="D16" s="6">
        <v>0.400000000122318</v>
      </c>
      <c r="E16" s="6">
        <v>0.400000000122318</v>
      </c>
    </row>
    <row r="17" spans="2:5" ht="12.75">
      <c r="B17" s="4" t="s">
        <v>37</v>
      </c>
      <c r="C17" s="4" t="s">
        <v>38</v>
      </c>
      <c r="D17" s="6">
        <v>0.3852779148754795</v>
      </c>
      <c r="E17" s="6">
        <v>0.3852779148754795</v>
      </c>
    </row>
    <row r="18" spans="2:5" ht="12.75">
      <c r="B18" s="4" t="s">
        <v>39</v>
      </c>
      <c r="C18" s="4" t="s">
        <v>40</v>
      </c>
      <c r="D18" s="6">
        <v>0.43839192427014106</v>
      </c>
      <c r="E18" s="6">
        <v>0.43839192427014106</v>
      </c>
    </row>
    <row r="19" spans="2:5" ht="12.75">
      <c r="B19" s="4" t="s">
        <v>41</v>
      </c>
      <c r="C19" s="4" t="s">
        <v>42</v>
      </c>
      <c r="D19" s="6">
        <v>0.7708522362632934</v>
      </c>
      <c r="E19" s="6">
        <v>0.7708522362632934</v>
      </c>
    </row>
    <row r="20" spans="2:5" ht="13.5" thickBot="1">
      <c r="B20" s="2" t="s">
        <v>43</v>
      </c>
      <c r="C20" s="2" t="s">
        <v>44</v>
      </c>
      <c r="D20" s="5">
        <v>0.11374214251761858</v>
      </c>
      <c r="E20" s="5">
        <v>0.11374214251761858</v>
      </c>
    </row>
    <row r="23" ht="13.5" thickBot="1">
      <c r="A23" t="s">
        <v>22</v>
      </c>
    </row>
    <row r="24" spans="2:7" ht="13.5" thickBot="1">
      <c r="B24" s="3" t="s">
        <v>17</v>
      </c>
      <c r="C24" s="3" t="s">
        <v>18</v>
      </c>
      <c r="D24" s="3" t="s">
        <v>23</v>
      </c>
      <c r="E24" s="3" t="s">
        <v>24</v>
      </c>
      <c r="F24" s="3" t="s">
        <v>25</v>
      </c>
      <c r="G24" s="3" t="s">
        <v>26</v>
      </c>
    </row>
    <row r="25" spans="2:7" ht="12.75">
      <c r="B25" s="4" t="s">
        <v>45</v>
      </c>
      <c r="C25" s="4" t="s">
        <v>46</v>
      </c>
      <c r="D25" s="6">
        <v>-8.937997009184073E-10</v>
      </c>
      <c r="E25" s="4" t="s">
        <v>47</v>
      </c>
      <c r="F25" s="4" t="s">
        <v>48</v>
      </c>
      <c r="G25" s="4">
        <v>0</v>
      </c>
    </row>
    <row r="26" spans="2:7" ht="12.75">
      <c r="B26" s="4" t="s">
        <v>49</v>
      </c>
      <c r="C26" s="4" t="s">
        <v>50</v>
      </c>
      <c r="D26" s="6">
        <v>3.11990433488063E-11</v>
      </c>
      <c r="E26" s="4" t="s">
        <v>51</v>
      </c>
      <c r="F26" s="4" t="s">
        <v>48</v>
      </c>
      <c r="G26" s="4">
        <v>0</v>
      </c>
    </row>
    <row r="27" spans="2:7" ht="12.75">
      <c r="B27" s="4" t="s">
        <v>52</v>
      </c>
      <c r="C27" s="4" t="s">
        <v>53</v>
      </c>
      <c r="D27" s="6">
        <v>1.456113007947124E-12</v>
      </c>
      <c r="E27" s="4" t="s">
        <v>54</v>
      </c>
      <c r="F27" s="4" t="s">
        <v>48</v>
      </c>
      <c r="G27" s="4">
        <v>0</v>
      </c>
    </row>
    <row r="28" spans="2:7" ht="12.75">
      <c r="B28" s="4" t="s">
        <v>55</v>
      </c>
      <c r="C28" s="4" t="s">
        <v>56</v>
      </c>
      <c r="D28" s="6">
        <v>-3.5456360070185156E-11</v>
      </c>
      <c r="E28" s="4" t="s">
        <v>57</v>
      </c>
      <c r="F28" s="4" t="s">
        <v>48</v>
      </c>
      <c r="G28" s="4">
        <v>0</v>
      </c>
    </row>
    <row r="29" spans="2:7" ht="12.75">
      <c r="B29" s="4" t="s">
        <v>58</v>
      </c>
      <c r="C29" s="4" t="s">
        <v>59</v>
      </c>
      <c r="D29" s="6">
        <v>2.563115275577843E-10</v>
      </c>
      <c r="E29" s="4" t="s">
        <v>60</v>
      </c>
      <c r="F29" s="4" t="s">
        <v>48</v>
      </c>
      <c r="G29" s="4">
        <v>0</v>
      </c>
    </row>
    <row r="30" spans="2:7" ht="12.75">
      <c r="B30" s="4" t="s">
        <v>61</v>
      </c>
      <c r="C30" s="4" t="s">
        <v>62</v>
      </c>
      <c r="D30" s="6">
        <v>-5.642708522657358E-13</v>
      </c>
      <c r="E30" s="4" t="s">
        <v>63</v>
      </c>
      <c r="F30" s="4" t="s">
        <v>48</v>
      </c>
      <c r="G30" s="4">
        <v>0</v>
      </c>
    </row>
    <row r="31" spans="2:7" ht="13.5" thickBot="1">
      <c r="B31" s="2" t="s">
        <v>64</v>
      </c>
      <c r="C31" s="2" t="s">
        <v>65</v>
      </c>
      <c r="D31" s="5">
        <v>-1.4271361870044075E-11</v>
      </c>
      <c r="E31" s="2" t="s">
        <v>66</v>
      </c>
      <c r="F31" s="2" t="s">
        <v>48</v>
      </c>
      <c r="G31" s="2"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1.57421875" style="0" bestFit="1" customWidth="1"/>
    <col min="4" max="4" width="13.140625" style="0" bestFit="1" customWidth="1"/>
    <col min="5" max="5" width="9.7109375" style="0" customWidth="1"/>
  </cols>
  <sheetData>
    <row r="1" ht="12.75">
      <c r="A1" s="1" t="s">
        <v>67</v>
      </c>
    </row>
    <row r="2" ht="12.75">
      <c r="A2" s="1" t="s">
        <v>14</v>
      </c>
    </row>
    <row r="3" ht="12.75">
      <c r="A3" s="1" t="s">
        <v>15</v>
      </c>
    </row>
    <row r="6" ht="13.5" thickBot="1">
      <c r="A6" t="s">
        <v>21</v>
      </c>
    </row>
    <row r="7" spans="2:5" ht="12.75">
      <c r="B7" s="7"/>
      <c r="C7" s="7"/>
      <c r="D7" s="7" t="s">
        <v>68</v>
      </c>
      <c r="E7" s="7" t="s">
        <v>70</v>
      </c>
    </row>
    <row r="8" spans="2:5" ht="13.5" thickBot="1">
      <c r="B8" s="8" t="s">
        <v>17</v>
      </c>
      <c r="C8" s="8" t="s">
        <v>18</v>
      </c>
      <c r="D8" s="8" t="s">
        <v>69</v>
      </c>
      <c r="E8" s="8" t="s">
        <v>71</v>
      </c>
    </row>
    <row r="9" spans="2:5" ht="12.75">
      <c r="B9" s="4" t="s">
        <v>29</v>
      </c>
      <c r="C9" s="4" t="s">
        <v>30</v>
      </c>
      <c r="D9" s="6">
        <v>0.18566989191813746</v>
      </c>
      <c r="E9" s="6">
        <v>0</v>
      </c>
    </row>
    <row r="10" spans="2:5" ht="12.75">
      <c r="B10" s="4" t="s">
        <v>31</v>
      </c>
      <c r="C10" s="4" t="s">
        <v>32</v>
      </c>
      <c r="D10" s="6">
        <v>0.2630351546495218</v>
      </c>
      <c r="E10" s="6">
        <v>0</v>
      </c>
    </row>
    <row r="11" spans="2:5" ht="12.75">
      <c r="B11" s="4" t="s">
        <v>33</v>
      </c>
      <c r="C11" s="4" t="s">
        <v>34</v>
      </c>
      <c r="D11" s="6">
        <v>0.5180884116412795</v>
      </c>
      <c r="E11" s="6">
        <v>0</v>
      </c>
    </row>
    <row r="12" spans="2:5" ht="12.75">
      <c r="B12" s="4" t="s">
        <v>35</v>
      </c>
      <c r="C12" s="4" t="s">
        <v>36</v>
      </c>
      <c r="D12" s="6">
        <v>0.400000000122318</v>
      </c>
      <c r="E12" s="6">
        <v>0</v>
      </c>
    </row>
    <row r="13" spans="2:5" ht="12.75">
      <c r="B13" s="4" t="s">
        <v>37</v>
      </c>
      <c r="C13" s="4" t="s">
        <v>38</v>
      </c>
      <c r="D13" s="6">
        <v>0.3852779148754795</v>
      </c>
      <c r="E13" s="6">
        <v>0</v>
      </c>
    </row>
    <row r="14" spans="2:5" ht="12.75">
      <c r="B14" s="4" t="s">
        <v>39</v>
      </c>
      <c r="C14" s="4" t="s">
        <v>40</v>
      </c>
      <c r="D14" s="6">
        <v>0.43839192427014106</v>
      </c>
      <c r="E14" s="6">
        <v>0</v>
      </c>
    </row>
    <row r="15" spans="2:5" ht="12.75">
      <c r="B15" s="4" t="s">
        <v>41</v>
      </c>
      <c r="C15" s="4" t="s">
        <v>42</v>
      </c>
      <c r="D15" s="6">
        <v>0.7708522362632934</v>
      </c>
      <c r="E15" s="6">
        <v>0</v>
      </c>
    </row>
    <row r="16" spans="2:5" ht="13.5" thickBot="1">
      <c r="B16" s="2" t="s">
        <v>43</v>
      </c>
      <c r="C16" s="2" t="s">
        <v>44</v>
      </c>
      <c r="D16" s="5">
        <v>0.11374214251761858</v>
      </c>
      <c r="E16" s="5">
        <v>0</v>
      </c>
    </row>
    <row r="18" ht="13.5" thickBot="1">
      <c r="A18" t="s">
        <v>22</v>
      </c>
    </row>
    <row r="19" spans="2:5" ht="12.75">
      <c r="B19" s="7"/>
      <c r="C19" s="7"/>
      <c r="D19" s="7" t="s">
        <v>68</v>
      </c>
      <c r="E19" s="7" t="s">
        <v>72</v>
      </c>
    </row>
    <row r="20" spans="2:5" ht="13.5" thickBot="1">
      <c r="B20" s="8" t="s">
        <v>17</v>
      </c>
      <c r="C20" s="8" t="s">
        <v>18</v>
      </c>
      <c r="D20" s="8" t="s">
        <v>69</v>
      </c>
      <c r="E20" s="8" t="s">
        <v>73</v>
      </c>
    </row>
    <row r="21" spans="2:5" ht="12.75">
      <c r="B21" s="4" t="s">
        <v>45</v>
      </c>
      <c r="C21" s="4" t="s">
        <v>46</v>
      </c>
      <c r="D21" s="6">
        <v>-8.937997009184073E-10</v>
      </c>
      <c r="E21" s="6">
        <v>0</v>
      </c>
    </row>
    <row r="22" spans="2:5" ht="12.75">
      <c r="B22" s="4" t="s">
        <v>49</v>
      </c>
      <c r="C22" s="4" t="s">
        <v>50</v>
      </c>
      <c r="D22" s="6">
        <v>3.11990433488063E-11</v>
      </c>
      <c r="E22" s="6">
        <v>0</v>
      </c>
    </row>
    <row r="23" spans="2:5" ht="12.75">
      <c r="B23" s="4" t="s">
        <v>52</v>
      </c>
      <c r="C23" s="4" t="s">
        <v>53</v>
      </c>
      <c r="D23" s="6">
        <v>1.456113007947124E-12</v>
      </c>
      <c r="E23" s="6">
        <v>0</v>
      </c>
    </row>
    <row r="24" spans="2:5" ht="12.75">
      <c r="B24" s="4" t="s">
        <v>55</v>
      </c>
      <c r="C24" s="4" t="s">
        <v>56</v>
      </c>
      <c r="D24" s="6">
        <v>-3.5456360070185156E-11</v>
      </c>
      <c r="E24" s="6">
        <v>0</v>
      </c>
    </row>
    <row r="25" spans="2:5" ht="12.75">
      <c r="B25" s="4" t="s">
        <v>58</v>
      </c>
      <c r="C25" s="4" t="s">
        <v>59</v>
      </c>
      <c r="D25" s="6">
        <v>2.563115275577843E-10</v>
      </c>
      <c r="E25" s="6">
        <v>0</v>
      </c>
    </row>
    <row r="26" spans="2:5" ht="12.75">
      <c r="B26" s="4" t="s">
        <v>61</v>
      </c>
      <c r="C26" s="4" t="s">
        <v>62</v>
      </c>
      <c r="D26" s="6">
        <v>-5.642708522657358E-13</v>
      </c>
      <c r="E26" s="6">
        <v>0</v>
      </c>
    </row>
    <row r="27" spans="2:5" ht="13.5" thickBot="1">
      <c r="B27" s="2" t="s">
        <v>64</v>
      </c>
      <c r="C27" s="2" t="s">
        <v>65</v>
      </c>
      <c r="D27" s="5">
        <v>-1.4271361870044075E-11</v>
      </c>
      <c r="E27" s="5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1.57421875" style="0" bestFit="1" customWidth="1"/>
    <col min="4" max="4" width="13.140625" style="0" bestFit="1" customWidth="1"/>
    <col min="5" max="5" width="2.28125" style="0" customWidth="1"/>
    <col min="6" max="6" width="12.00390625" style="0" bestFit="1" customWidth="1"/>
    <col min="7" max="7" width="13.140625" style="0" bestFit="1" customWidth="1"/>
    <col min="8" max="8" width="2.28125" style="0" customWidth="1"/>
    <col min="9" max="9" width="12.00390625" style="0" bestFit="1" customWidth="1"/>
    <col min="10" max="10" width="13.140625" style="0" bestFit="1" customWidth="1"/>
  </cols>
  <sheetData>
    <row r="1" ht="12.75">
      <c r="A1" s="1" t="s">
        <v>74</v>
      </c>
    </row>
    <row r="2" ht="12.75">
      <c r="A2" s="1" t="s">
        <v>75</v>
      </c>
    </row>
    <row r="3" ht="12.75">
      <c r="A3" s="1" t="s">
        <v>15</v>
      </c>
    </row>
    <row r="5" ht="13.5" thickBot="1"/>
    <row r="6" spans="2:4" ht="12.75">
      <c r="B6" s="7"/>
      <c r="C6" s="7" t="s">
        <v>76</v>
      </c>
      <c r="D6" s="7"/>
    </row>
    <row r="7" spans="2:4" ht="13.5" thickBot="1">
      <c r="B7" s="8" t="s">
        <v>17</v>
      </c>
      <c r="C7" s="8" t="s">
        <v>18</v>
      </c>
      <c r="D7" s="8" t="s">
        <v>69</v>
      </c>
    </row>
    <row r="8" spans="2:4" ht="13.5" thickBot="1">
      <c r="B8" s="2" t="s">
        <v>27</v>
      </c>
      <c r="C8" s="2" t="s">
        <v>28</v>
      </c>
      <c r="D8" s="5">
        <v>-1.0720313525780512E-11</v>
      </c>
    </row>
    <row r="10" ht="13.5" thickBot="1"/>
    <row r="11" spans="2:10" ht="12.75">
      <c r="B11" s="7"/>
      <c r="C11" s="7" t="s">
        <v>77</v>
      </c>
      <c r="D11" s="7"/>
      <c r="F11" s="7" t="s">
        <v>78</v>
      </c>
      <c r="G11" s="7" t="s">
        <v>76</v>
      </c>
      <c r="I11" s="7" t="s">
        <v>81</v>
      </c>
      <c r="J11" s="7" t="s">
        <v>76</v>
      </c>
    </row>
    <row r="12" spans="2:10" ht="13.5" thickBot="1">
      <c r="B12" s="8" t="s">
        <v>17</v>
      </c>
      <c r="C12" s="8" t="s">
        <v>18</v>
      </c>
      <c r="D12" s="8" t="s">
        <v>69</v>
      </c>
      <c r="F12" s="8" t="s">
        <v>79</v>
      </c>
      <c r="G12" s="8" t="s">
        <v>80</v>
      </c>
      <c r="I12" s="8" t="s">
        <v>79</v>
      </c>
      <c r="J12" s="8" t="s">
        <v>80</v>
      </c>
    </row>
    <row r="13" spans="2:10" ht="12.75">
      <c r="B13" s="4" t="s">
        <v>29</v>
      </c>
      <c r="C13" s="4" t="s">
        <v>30</v>
      </c>
      <c r="D13" s="6">
        <v>0.18566989191813746</v>
      </c>
      <c r="F13" s="6">
        <v>0.18566989191813746</v>
      </c>
      <c r="G13" s="6">
        <v>-1.0720313525780512E-11</v>
      </c>
      <c r="I13" s="6">
        <v>0.18566989191813746</v>
      </c>
      <c r="J13" s="6">
        <v>-1.0720313525780512E-11</v>
      </c>
    </row>
    <row r="14" spans="2:10" ht="12.75">
      <c r="B14" s="4" t="s">
        <v>31</v>
      </c>
      <c r="C14" s="4" t="s">
        <v>32</v>
      </c>
      <c r="D14" s="6">
        <v>0.2630351546495218</v>
      </c>
      <c r="F14" s="6">
        <v>0.2630351546495218</v>
      </c>
      <c r="G14" s="6">
        <v>-1.0720313525780512E-11</v>
      </c>
      <c r="I14" s="6">
        <v>0.2630351546495218</v>
      </c>
      <c r="J14" s="6">
        <v>-1.0720313525780512E-11</v>
      </c>
    </row>
    <row r="15" spans="2:10" ht="12.75">
      <c r="B15" s="4" t="s">
        <v>33</v>
      </c>
      <c r="C15" s="4" t="s">
        <v>34</v>
      </c>
      <c r="D15" s="6">
        <v>0.5180884116412795</v>
      </c>
      <c r="F15" s="6">
        <v>0.5180884116412795</v>
      </c>
      <c r="G15" s="6">
        <v>-1.0720313525780512E-11</v>
      </c>
      <c r="I15" s="6">
        <v>0.5180884116412795</v>
      </c>
      <c r="J15" s="6">
        <v>-1.0720313525780512E-11</v>
      </c>
    </row>
    <row r="16" spans="2:10" ht="12.75">
      <c r="B16" s="4" t="s">
        <v>35</v>
      </c>
      <c r="C16" s="4" t="s">
        <v>36</v>
      </c>
      <c r="D16" s="6">
        <v>0.400000000122318</v>
      </c>
      <c r="F16" s="6">
        <v>0.400000000122318</v>
      </c>
      <c r="G16" s="6">
        <v>-1.0720313525780512E-11</v>
      </c>
      <c r="I16" s="6">
        <v>0.400000000122318</v>
      </c>
      <c r="J16" s="6">
        <v>-1.0720313525780512E-11</v>
      </c>
    </row>
    <row r="17" spans="2:10" ht="12.75">
      <c r="B17" s="4" t="s">
        <v>37</v>
      </c>
      <c r="C17" s="4" t="s">
        <v>38</v>
      </c>
      <c r="D17" s="6">
        <v>0.3852779148754795</v>
      </c>
      <c r="F17" s="6">
        <v>0.3852779148754795</v>
      </c>
      <c r="G17" s="6">
        <v>-1.0720313525780512E-11</v>
      </c>
      <c r="I17" s="6">
        <v>0.3852779148754795</v>
      </c>
      <c r="J17" s="6">
        <v>-1.0720313525780512E-11</v>
      </c>
    </row>
    <row r="18" spans="2:10" ht="12.75">
      <c r="B18" s="4" t="s">
        <v>39</v>
      </c>
      <c r="C18" s="4" t="s">
        <v>40</v>
      </c>
      <c r="D18" s="6">
        <v>0.43839192427014106</v>
      </c>
      <c r="F18" s="6">
        <v>0.43839192427014106</v>
      </c>
      <c r="G18" s="6">
        <v>-1.0720313525780512E-11</v>
      </c>
      <c r="I18" s="6">
        <v>0.43839192427014106</v>
      </c>
      <c r="J18" s="6">
        <v>-1.0720313525780512E-11</v>
      </c>
    </row>
    <row r="19" spans="2:10" ht="12.75">
      <c r="B19" s="4" t="s">
        <v>41</v>
      </c>
      <c r="C19" s="4" t="s">
        <v>42</v>
      </c>
      <c r="D19" s="6">
        <v>0.7708522362632934</v>
      </c>
      <c r="F19" s="6">
        <v>0.7708522362632934</v>
      </c>
      <c r="G19" s="6">
        <v>-1.0720313525780512E-11</v>
      </c>
      <c r="I19" s="6">
        <v>0.7708522362632934</v>
      </c>
      <c r="J19" s="6">
        <v>-1.0720313525780512E-11</v>
      </c>
    </row>
    <row r="20" spans="2:10" ht="13.5" thickBot="1">
      <c r="B20" s="2" t="s">
        <v>43</v>
      </c>
      <c r="C20" s="2" t="s">
        <v>44</v>
      </c>
      <c r="D20" s="5">
        <v>0.11374214251761858</v>
      </c>
      <c r="F20" s="5">
        <v>0.11374214251761858</v>
      </c>
      <c r="G20" s="5">
        <v>-1.0720313525780512E-11</v>
      </c>
      <c r="I20" s="5">
        <v>0.11374214251761858</v>
      </c>
      <c r="J20" s="5">
        <v>-1.0720313525780512E-11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1.57421875" style="0" bestFit="1" customWidth="1"/>
    <col min="4" max="4" width="14.28125" style="0" bestFit="1" customWidth="1"/>
    <col min="5" max="5" width="12.0039062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13</v>
      </c>
    </row>
    <row r="2" ht="12.75">
      <c r="A2" s="1" t="s">
        <v>14</v>
      </c>
    </row>
    <row r="3" ht="12.75">
      <c r="A3" s="1" t="s">
        <v>82</v>
      </c>
    </row>
    <row r="6" ht="13.5" thickBot="1">
      <c r="A6" t="s">
        <v>16</v>
      </c>
    </row>
    <row r="7" spans="2:5" ht="13.5" thickBot="1">
      <c r="B7" s="3" t="s">
        <v>17</v>
      </c>
      <c r="C7" s="3" t="s">
        <v>18</v>
      </c>
      <c r="D7" s="3" t="s">
        <v>19</v>
      </c>
      <c r="E7" s="3" t="s">
        <v>20</v>
      </c>
    </row>
    <row r="8" spans="2:5" ht="13.5" thickBot="1">
      <c r="B8" s="2" t="s">
        <v>27</v>
      </c>
      <c r="C8" s="2" t="s">
        <v>28</v>
      </c>
      <c r="D8" s="5">
        <v>-0.32156534784171487</v>
      </c>
      <c r="E8" s="5">
        <v>-6.831601950807453E-11</v>
      </c>
    </row>
    <row r="11" ht="13.5" thickBot="1">
      <c r="A11" t="s">
        <v>21</v>
      </c>
    </row>
    <row r="12" spans="2:5" ht="13.5" thickBot="1">
      <c r="B12" s="3" t="s">
        <v>17</v>
      </c>
      <c r="C12" s="3" t="s">
        <v>18</v>
      </c>
      <c r="D12" s="3" t="s">
        <v>19</v>
      </c>
      <c r="E12" s="3" t="s">
        <v>20</v>
      </c>
    </row>
    <row r="13" spans="2:5" ht="12.75">
      <c r="B13" s="4" t="s">
        <v>29</v>
      </c>
      <c r="C13" s="4" t="s">
        <v>30</v>
      </c>
      <c r="D13" s="6">
        <v>0.18566989191813746</v>
      </c>
      <c r="E13" s="6">
        <v>0.17216155947962308</v>
      </c>
    </row>
    <row r="14" spans="2:5" ht="12.75">
      <c r="B14" s="4" t="s">
        <v>31</v>
      </c>
      <c r="C14" s="4" t="s">
        <v>32</v>
      </c>
      <c r="D14" s="6">
        <v>0.2630351546495218</v>
      </c>
      <c r="E14" s="6">
        <v>0.24749903258021852</v>
      </c>
    </row>
    <row r="15" spans="2:5" ht="12.75">
      <c r="B15" s="4" t="s">
        <v>33</v>
      </c>
      <c r="C15" s="4" t="s">
        <v>34</v>
      </c>
      <c r="D15" s="6">
        <v>0.5180884116412795</v>
      </c>
      <c r="E15" s="6">
        <v>0.48043017516025854</v>
      </c>
    </row>
    <row r="16" spans="2:5" ht="12.75">
      <c r="B16" s="4" t="s">
        <v>35</v>
      </c>
      <c r="C16" s="4" t="s">
        <v>36</v>
      </c>
      <c r="D16" s="6">
        <v>0.400000000122318</v>
      </c>
      <c r="E16" s="6">
        <v>0.36700200026398727</v>
      </c>
    </row>
    <row r="17" spans="2:5" ht="12.75">
      <c r="B17" s="4" t="s">
        <v>37</v>
      </c>
      <c r="C17" s="4" t="s">
        <v>38</v>
      </c>
      <c r="D17" s="6">
        <v>0.3852779148754795</v>
      </c>
      <c r="E17" s="6">
        <v>0.3950923753812922</v>
      </c>
    </row>
    <row r="18" spans="2:5" ht="12.75">
      <c r="B18" s="4" t="s">
        <v>39</v>
      </c>
      <c r="C18" s="4" t="s">
        <v>40</v>
      </c>
      <c r="D18" s="6">
        <v>0.43839192427014106</v>
      </c>
      <c r="E18" s="6">
        <v>0.4495870746174706</v>
      </c>
    </row>
    <row r="19" spans="2:5" ht="12.75">
      <c r="B19" s="4" t="s">
        <v>41</v>
      </c>
      <c r="C19" s="4" t="s">
        <v>42</v>
      </c>
      <c r="D19" s="6">
        <v>0.7708522362632934</v>
      </c>
      <c r="E19" s="6">
        <v>0.7329402895186831</v>
      </c>
    </row>
    <row r="20" spans="2:5" ht="13.5" thickBot="1">
      <c r="B20" s="2" t="s">
        <v>43</v>
      </c>
      <c r="C20" s="2" t="s">
        <v>44</v>
      </c>
      <c r="D20" s="5">
        <v>0.11374214251761858</v>
      </c>
      <c r="E20" s="5">
        <v>0.11255988917661605</v>
      </c>
    </row>
    <row r="23" ht="13.5" thickBot="1">
      <c r="A23" t="s">
        <v>22</v>
      </c>
    </row>
    <row r="24" spans="2:7" ht="13.5" thickBot="1">
      <c r="B24" s="3" t="s">
        <v>17</v>
      </c>
      <c r="C24" s="3" t="s">
        <v>18</v>
      </c>
      <c r="D24" s="3" t="s">
        <v>23</v>
      </c>
      <c r="E24" s="3" t="s">
        <v>24</v>
      </c>
      <c r="F24" s="3" t="s">
        <v>25</v>
      </c>
      <c r="G24" s="3" t="s">
        <v>26</v>
      </c>
    </row>
    <row r="25" spans="2:7" ht="12.75">
      <c r="B25" s="4" t="s">
        <v>45</v>
      </c>
      <c r="C25" s="4" t="s">
        <v>46</v>
      </c>
      <c r="D25" s="6">
        <v>-1.7174499600258741E-09</v>
      </c>
      <c r="E25" s="4" t="s">
        <v>47</v>
      </c>
      <c r="F25" s="4" t="s">
        <v>48</v>
      </c>
      <c r="G25" s="4">
        <v>0</v>
      </c>
    </row>
    <row r="26" spans="2:7" ht="12.75">
      <c r="B26" s="4" t="s">
        <v>49</v>
      </c>
      <c r="C26" s="4" t="s">
        <v>50</v>
      </c>
      <c r="D26" s="6">
        <v>1.6686083625927495E-09</v>
      </c>
      <c r="E26" s="4" t="s">
        <v>51</v>
      </c>
      <c r="F26" s="4" t="s">
        <v>48</v>
      </c>
      <c r="G26" s="4">
        <v>0</v>
      </c>
    </row>
    <row r="27" spans="2:7" ht="12.75">
      <c r="B27" s="4" t="s">
        <v>52</v>
      </c>
      <c r="C27" s="4" t="s">
        <v>53</v>
      </c>
      <c r="D27" s="6">
        <v>6.6047722846462875E-12</v>
      </c>
      <c r="E27" s="4" t="s">
        <v>54</v>
      </c>
      <c r="F27" s="4" t="s">
        <v>48</v>
      </c>
      <c r="G27" s="4">
        <v>0</v>
      </c>
    </row>
    <row r="28" spans="2:7" ht="12.75">
      <c r="B28" s="4" t="s">
        <v>55</v>
      </c>
      <c r="C28" s="4" t="s">
        <v>56</v>
      </c>
      <c r="D28" s="6">
        <v>9.161402747537295E-10</v>
      </c>
      <c r="E28" s="4" t="s">
        <v>57</v>
      </c>
      <c r="F28" s="4" t="s">
        <v>48</v>
      </c>
      <c r="G28" s="4">
        <v>0</v>
      </c>
    </row>
    <row r="29" spans="2:7" ht="12.75">
      <c r="B29" s="4" t="s">
        <v>58</v>
      </c>
      <c r="C29" s="4" t="s">
        <v>59</v>
      </c>
      <c r="D29" s="6">
        <v>8.056991740446051E-10</v>
      </c>
      <c r="E29" s="4" t="s">
        <v>60</v>
      </c>
      <c r="F29" s="4" t="s">
        <v>48</v>
      </c>
      <c r="G29" s="4">
        <v>0</v>
      </c>
    </row>
    <row r="30" spans="2:7" ht="12.75">
      <c r="B30" s="4" t="s">
        <v>61</v>
      </c>
      <c r="C30" s="4" t="s">
        <v>62</v>
      </c>
      <c r="D30" s="6">
        <v>-2.3763768730589163E-12</v>
      </c>
      <c r="E30" s="4" t="s">
        <v>63</v>
      </c>
      <c r="F30" s="4" t="s">
        <v>48</v>
      </c>
      <c r="G30" s="4">
        <v>0</v>
      </c>
    </row>
    <row r="31" spans="2:7" ht="13.5" thickBot="1">
      <c r="B31" s="2" t="s">
        <v>64</v>
      </c>
      <c r="C31" s="2" t="s">
        <v>65</v>
      </c>
      <c r="D31" s="5">
        <v>-4.316128288106569E-10</v>
      </c>
      <c r="E31" s="2" t="s">
        <v>66</v>
      </c>
      <c r="F31" s="2" t="s">
        <v>48</v>
      </c>
      <c r="G31" s="2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1.57421875" style="0" bestFit="1" customWidth="1"/>
    <col min="4" max="4" width="13.140625" style="0" bestFit="1" customWidth="1"/>
    <col min="5" max="5" width="9.7109375" style="0" customWidth="1"/>
  </cols>
  <sheetData>
    <row r="1" ht="12.75">
      <c r="A1" s="1" t="s">
        <v>67</v>
      </c>
    </row>
    <row r="2" ht="12.75">
      <c r="A2" s="1" t="s">
        <v>14</v>
      </c>
    </row>
    <row r="3" ht="12.75">
      <c r="A3" s="1" t="s">
        <v>83</v>
      </c>
    </row>
    <row r="6" ht="13.5" thickBot="1">
      <c r="A6" t="s">
        <v>21</v>
      </c>
    </row>
    <row r="7" spans="2:5" ht="12.75">
      <c r="B7" s="7"/>
      <c r="C7" s="7"/>
      <c r="D7" s="7" t="s">
        <v>68</v>
      </c>
      <c r="E7" s="7" t="s">
        <v>70</v>
      </c>
    </row>
    <row r="8" spans="2:5" ht="13.5" thickBot="1">
      <c r="B8" s="8" t="s">
        <v>17</v>
      </c>
      <c r="C8" s="8" t="s">
        <v>18</v>
      </c>
      <c r="D8" s="8" t="s">
        <v>69</v>
      </c>
      <c r="E8" s="8" t="s">
        <v>71</v>
      </c>
    </row>
    <row r="9" spans="2:5" ht="12.75">
      <c r="B9" s="4" t="s">
        <v>29</v>
      </c>
      <c r="C9" s="4" t="s">
        <v>30</v>
      </c>
      <c r="D9" s="6">
        <v>0.17216155947962308</v>
      </c>
      <c r="E9" s="6">
        <v>0</v>
      </c>
    </row>
    <row r="10" spans="2:5" ht="12.75">
      <c r="B10" s="4" t="s">
        <v>31</v>
      </c>
      <c r="C10" s="4" t="s">
        <v>32</v>
      </c>
      <c r="D10" s="6">
        <v>0.24749903258021852</v>
      </c>
      <c r="E10" s="6">
        <v>0</v>
      </c>
    </row>
    <row r="11" spans="2:5" ht="12.75">
      <c r="B11" s="4" t="s">
        <v>33</v>
      </c>
      <c r="C11" s="4" t="s">
        <v>34</v>
      </c>
      <c r="D11" s="6">
        <v>0.48043017516025854</v>
      </c>
      <c r="E11" s="6">
        <v>0</v>
      </c>
    </row>
    <row r="12" spans="2:5" ht="12.75">
      <c r="B12" s="4" t="s">
        <v>35</v>
      </c>
      <c r="C12" s="4" t="s">
        <v>36</v>
      </c>
      <c r="D12" s="6">
        <v>0.36700200026398727</v>
      </c>
      <c r="E12" s="6">
        <v>0</v>
      </c>
    </row>
    <row r="13" spans="2:5" ht="12.75">
      <c r="B13" s="4" t="s">
        <v>37</v>
      </c>
      <c r="C13" s="4" t="s">
        <v>38</v>
      </c>
      <c r="D13" s="6">
        <v>0.3950923753812922</v>
      </c>
      <c r="E13" s="6">
        <v>0</v>
      </c>
    </row>
    <row r="14" spans="2:5" ht="12.75">
      <c r="B14" s="4" t="s">
        <v>39</v>
      </c>
      <c r="C14" s="4" t="s">
        <v>40</v>
      </c>
      <c r="D14" s="6">
        <v>0.4495870746174706</v>
      </c>
      <c r="E14" s="6">
        <v>0</v>
      </c>
    </row>
    <row r="15" spans="2:5" ht="12.75">
      <c r="B15" s="4" t="s">
        <v>41</v>
      </c>
      <c r="C15" s="4" t="s">
        <v>42</v>
      </c>
      <c r="D15" s="6">
        <v>0.7329402895186831</v>
      </c>
      <c r="E15" s="6">
        <v>0</v>
      </c>
    </row>
    <row r="16" spans="2:5" ht="13.5" thickBot="1">
      <c r="B16" s="2" t="s">
        <v>43</v>
      </c>
      <c r="C16" s="2" t="s">
        <v>44</v>
      </c>
      <c r="D16" s="5">
        <v>0.11255988917661605</v>
      </c>
      <c r="E16" s="5">
        <v>0</v>
      </c>
    </row>
    <row r="18" ht="13.5" thickBot="1">
      <c r="A18" t="s">
        <v>22</v>
      </c>
    </row>
    <row r="19" spans="2:5" ht="12.75">
      <c r="B19" s="7"/>
      <c r="C19" s="7"/>
      <c r="D19" s="7" t="s">
        <v>68</v>
      </c>
      <c r="E19" s="7" t="s">
        <v>72</v>
      </c>
    </row>
    <row r="20" spans="2:5" ht="13.5" thickBot="1">
      <c r="B20" s="8" t="s">
        <v>17</v>
      </c>
      <c r="C20" s="8" t="s">
        <v>18</v>
      </c>
      <c r="D20" s="8" t="s">
        <v>69</v>
      </c>
      <c r="E20" s="8" t="s">
        <v>73</v>
      </c>
    </row>
    <row r="21" spans="2:5" ht="12.75">
      <c r="B21" s="4" t="s">
        <v>45</v>
      </c>
      <c r="C21" s="4" t="s">
        <v>46</v>
      </c>
      <c r="D21" s="6">
        <v>-1.7174499600258741E-09</v>
      </c>
      <c r="E21" s="6">
        <v>0</v>
      </c>
    </row>
    <row r="22" spans="2:5" ht="12.75">
      <c r="B22" s="4" t="s">
        <v>49</v>
      </c>
      <c r="C22" s="4" t="s">
        <v>50</v>
      </c>
      <c r="D22" s="6">
        <v>1.6686083625927495E-09</v>
      </c>
      <c r="E22" s="6">
        <v>0</v>
      </c>
    </row>
    <row r="23" spans="2:5" ht="12.75">
      <c r="B23" s="4" t="s">
        <v>52</v>
      </c>
      <c r="C23" s="4" t="s">
        <v>53</v>
      </c>
      <c r="D23" s="6">
        <v>6.6047722846462875E-12</v>
      </c>
      <c r="E23" s="6">
        <v>0</v>
      </c>
    </row>
    <row r="24" spans="2:5" ht="12.75">
      <c r="B24" s="4" t="s">
        <v>55</v>
      </c>
      <c r="C24" s="4" t="s">
        <v>56</v>
      </c>
      <c r="D24" s="6">
        <v>9.161402747537295E-10</v>
      </c>
      <c r="E24" s="6">
        <v>0</v>
      </c>
    </row>
    <row r="25" spans="2:5" ht="12.75">
      <c r="B25" s="4" t="s">
        <v>58</v>
      </c>
      <c r="C25" s="4" t="s">
        <v>59</v>
      </c>
      <c r="D25" s="6">
        <v>8.056991740446051E-10</v>
      </c>
      <c r="E25" s="6">
        <v>0</v>
      </c>
    </row>
    <row r="26" spans="2:5" ht="12.75">
      <c r="B26" s="4" t="s">
        <v>61</v>
      </c>
      <c r="C26" s="4" t="s">
        <v>62</v>
      </c>
      <c r="D26" s="6">
        <v>-2.3763768730589163E-12</v>
      </c>
      <c r="E26" s="6">
        <v>0</v>
      </c>
    </row>
    <row r="27" spans="2:5" ht="13.5" thickBot="1">
      <c r="B27" s="2" t="s">
        <v>64</v>
      </c>
      <c r="C27" s="2" t="s">
        <v>65</v>
      </c>
      <c r="D27" s="5">
        <v>-4.316128288106569E-10</v>
      </c>
      <c r="E27" s="5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1.57421875" style="0" bestFit="1" customWidth="1"/>
    <col min="4" max="4" width="12.00390625" style="0" bestFit="1" customWidth="1"/>
    <col min="5" max="5" width="2.28125" style="0" customWidth="1"/>
    <col min="6" max="6" width="12.00390625" style="0" bestFit="1" customWidth="1"/>
    <col min="7" max="7" width="13.140625" style="0" bestFit="1" customWidth="1"/>
    <col min="8" max="8" width="2.28125" style="0" customWidth="1"/>
    <col min="9" max="9" width="12.00390625" style="0" bestFit="1" customWidth="1"/>
    <col min="10" max="10" width="13.140625" style="0" bestFit="1" customWidth="1"/>
  </cols>
  <sheetData>
    <row r="1" ht="12.75">
      <c r="A1" s="1" t="s">
        <v>74</v>
      </c>
    </row>
    <row r="2" ht="12.75">
      <c r="A2" s="1" t="s">
        <v>84</v>
      </c>
    </row>
    <row r="3" ht="12.75">
      <c r="A3" s="1" t="s">
        <v>83</v>
      </c>
    </row>
    <row r="5" ht="13.5" thickBot="1"/>
    <row r="6" spans="2:4" ht="12.75">
      <c r="B6" s="7"/>
      <c r="C6" s="7" t="s">
        <v>76</v>
      </c>
      <c r="D6" s="7"/>
    </row>
    <row r="7" spans="2:4" ht="13.5" thickBot="1">
      <c r="B7" s="8" t="s">
        <v>17</v>
      </c>
      <c r="C7" s="8" t="s">
        <v>18</v>
      </c>
      <c r="D7" s="8" t="s">
        <v>69</v>
      </c>
    </row>
    <row r="8" spans="2:4" ht="13.5" thickBot="1">
      <c r="B8" s="2" t="s">
        <v>27</v>
      </c>
      <c r="C8" s="2" t="s">
        <v>28</v>
      </c>
      <c r="D8" s="5">
        <v>-6.831601950807453E-11</v>
      </c>
    </row>
    <row r="10" ht="13.5" thickBot="1"/>
    <row r="11" spans="2:10" ht="12.75">
      <c r="B11" s="7"/>
      <c r="C11" s="7" t="s">
        <v>77</v>
      </c>
      <c r="D11" s="7"/>
      <c r="F11" s="7" t="s">
        <v>78</v>
      </c>
      <c r="G11" s="7" t="s">
        <v>76</v>
      </c>
      <c r="I11" s="7" t="s">
        <v>81</v>
      </c>
      <c r="J11" s="7" t="s">
        <v>76</v>
      </c>
    </row>
    <row r="12" spans="2:10" ht="13.5" thickBot="1">
      <c r="B12" s="8" t="s">
        <v>17</v>
      </c>
      <c r="C12" s="8" t="s">
        <v>18</v>
      </c>
      <c r="D12" s="8" t="s">
        <v>69</v>
      </c>
      <c r="F12" s="8" t="s">
        <v>79</v>
      </c>
      <c r="G12" s="8" t="s">
        <v>80</v>
      </c>
      <c r="I12" s="8" t="s">
        <v>79</v>
      </c>
      <c r="J12" s="8" t="s">
        <v>80</v>
      </c>
    </row>
    <row r="13" spans="2:10" ht="12.75">
      <c r="B13" s="4" t="s">
        <v>29</v>
      </c>
      <c r="C13" s="4" t="s">
        <v>30</v>
      </c>
      <c r="D13" s="6">
        <v>0.17216155947962308</v>
      </c>
      <c r="F13" s="6">
        <v>0.17216155947962308</v>
      </c>
      <c r="G13" s="6">
        <v>-6.831601950807453E-11</v>
      </c>
      <c r="I13" s="6">
        <v>0.17216155947962308</v>
      </c>
      <c r="J13" s="6">
        <v>-6.831601950807453E-11</v>
      </c>
    </row>
    <row r="14" spans="2:10" ht="12.75">
      <c r="B14" s="4" t="s">
        <v>31</v>
      </c>
      <c r="C14" s="4" t="s">
        <v>32</v>
      </c>
      <c r="D14" s="6">
        <v>0.24749903258021852</v>
      </c>
      <c r="F14" s="6">
        <v>0.24749903258021852</v>
      </c>
      <c r="G14" s="6">
        <v>-6.831646359728438E-11</v>
      </c>
      <c r="I14" s="6">
        <v>0.24749903258021852</v>
      </c>
      <c r="J14" s="6">
        <v>-6.831646359728438E-11</v>
      </c>
    </row>
    <row r="15" spans="2:10" ht="12.75">
      <c r="B15" s="4" t="s">
        <v>33</v>
      </c>
      <c r="C15" s="4" t="s">
        <v>34</v>
      </c>
      <c r="D15" s="6">
        <v>0.48043017516025854</v>
      </c>
      <c r="F15" s="6">
        <v>0.48043017516025854</v>
      </c>
      <c r="G15" s="6">
        <v>-6.831601950807453E-11</v>
      </c>
      <c r="I15" s="6">
        <v>0.48043017516025854</v>
      </c>
      <c r="J15" s="6">
        <v>-6.831601950807453E-11</v>
      </c>
    </row>
    <row r="16" spans="2:10" ht="12.75">
      <c r="B16" s="4" t="s">
        <v>35</v>
      </c>
      <c r="C16" s="4" t="s">
        <v>36</v>
      </c>
      <c r="D16" s="6">
        <v>0.36700200026398727</v>
      </c>
      <c r="F16" s="6">
        <v>0.36700200026398727</v>
      </c>
      <c r="G16" s="6">
        <v>-6.831646359728438E-11</v>
      </c>
      <c r="I16" s="6">
        <v>0.36700200026398727</v>
      </c>
      <c r="J16" s="6">
        <v>-6.831646359728438E-11</v>
      </c>
    </row>
    <row r="17" spans="2:10" ht="12.75">
      <c r="B17" s="4" t="s">
        <v>37</v>
      </c>
      <c r="C17" s="4" t="s">
        <v>38</v>
      </c>
      <c r="D17" s="6">
        <v>0.3950923753812922</v>
      </c>
      <c r="F17" s="6">
        <v>0.3950923753812922</v>
      </c>
      <c r="G17" s="6">
        <v>-6.831601950807453E-11</v>
      </c>
      <c r="I17" s="6">
        <v>0.3950923753812922</v>
      </c>
      <c r="J17" s="6">
        <v>-6.831601950807453E-11</v>
      </c>
    </row>
    <row r="18" spans="2:10" ht="12.75">
      <c r="B18" s="4" t="s">
        <v>39</v>
      </c>
      <c r="C18" s="4" t="s">
        <v>40</v>
      </c>
      <c r="D18" s="6">
        <v>0.4495870746174706</v>
      </c>
      <c r="F18" s="6">
        <v>0.4495870746174706</v>
      </c>
      <c r="G18" s="6">
        <v>-6.831646359728438E-11</v>
      </c>
      <c r="I18" s="6">
        <v>0.4495870746174706</v>
      </c>
      <c r="J18" s="6">
        <v>-6.831646359728438E-11</v>
      </c>
    </row>
    <row r="19" spans="2:10" ht="12.75">
      <c r="B19" s="4" t="s">
        <v>41</v>
      </c>
      <c r="C19" s="4" t="s">
        <v>42</v>
      </c>
      <c r="D19" s="6">
        <v>0.7329402895186831</v>
      </c>
      <c r="F19" s="6">
        <v>0.7329402895186831</v>
      </c>
      <c r="G19" s="6">
        <v>-6.831646359728438E-11</v>
      </c>
      <c r="I19" s="6">
        <v>0.7329402895186831</v>
      </c>
      <c r="J19" s="6">
        <v>-6.831646359728438E-11</v>
      </c>
    </row>
    <row r="20" spans="2:10" ht="13.5" thickBot="1">
      <c r="B20" s="2" t="s">
        <v>43</v>
      </c>
      <c r="C20" s="2" t="s">
        <v>44</v>
      </c>
      <c r="D20" s="5">
        <v>0.11255988917661605</v>
      </c>
      <c r="F20" s="5">
        <v>0.11255988917661605</v>
      </c>
      <c r="G20" s="5">
        <v>-6.831646359728438E-11</v>
      </c>
      <c r="I20" s="5">
        <v>0.11255988917661605</v>
      </c>
      <c r="J20" s="5">
        <v>-6.831646359728438E-11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B5" sqref="B5"/>
    </sheetView>
  </sheetViews>
  <sheetFormatPr defaultColWidth="9.140625" defaultRowHeight="12.75"/>
  <cols>
    <col min="1" max="1" width="48.421875" style="0" customWidth="1"/>
    <col min="2" max="2" width="25.28125" style="0" customWidth="1"/>
    <col min="3" max="3" width="19.57421875" style="0" customWidth="1"/>
    <col min="4" max="4" width="12.140625" style="0" customWidth="1"/>
    <col min="6" max="6" width="19.421875" style="0" customWidth="1"/>
  </cols>
  <sheetData>
    <row r="1" ht="12.75">
      <c r="A1" t="s">
        <v>8</v>
      </c>
    </row>
    <row r="3" spans="1:7" ht="12.75">
      <c r="A3" s="1" t="s">
        <v>0</v>
      </c>
      <c r="B3" t="s">
        <v>11</v>
      </c>
      <c r="C3" s="1" t="s">
        <v>2</v>
      </c>
      <c r="D3" t="s">
        <v>12</v>
      </c>
      <c r="F3" s="1" t="s">
        <v>1</v>
      </c>
      <c r="G3" t="s">
        <v>12</v>
      </c>
    </row>
    <row r="4" spans="1:4" ht="12.75">
      <c r="A4" t="s">
        <v>101</v>
      </c>
      <c r="B4">
        <f>D8*(1-G14)-$G$7*(1-D6)^($G$6-1)/D4^($G$5-1)</f>
        <v>-2.9581681548762617E-10</v>
      </c>
      <c r="C4" t="s">
        <v>6</v>
      </c>
      <c r="D4">
        <v>0.18001283034131776</v>
      </c>
    </row>
    <row r="5" spans="1:7" ht="12.75">
      <c r="A5" t="s">
        <v>102</v>
      </c>
      <c r="B5">
        <f>D9*(1-G15)-$G$7*(1-D7)^($G$6-1)/(D5^($G$5-1))</f>
        <v>-2.9423796732430674E-11</v>
      </c>
      <c r="C5" t="s">
        <v>7</v>
      </c>
      <c r="D5">
        <v>0.21926206570915777</v>
      </c>
      <c r="F5" t="s">
        <v>90</v>
      </c>
      <c r="G5">
        <v>0</v>
      </c>
    </row>
    <row r="6" spans="1:7" ht="12.75">
      <c r="A6" t="s">
        <v>103</v>
      </c>
      <c r="B6">
        <f>D4^($G$5-1)/($G$10*D5^($G$5-1))-(1+D10*(1-G16))</f>
        <v>-1.3051439928801756E-09</v>
      </c>
      <c r="C6" t="s">
        <v>85</v>
      </c>
      <c r="D6">
        <v>0.4903073732274794</v>
      </c>
      <c r="F6" t="s">
        <v>89</v>
      </c>
      <c r="G6">
        <v>0</v>
      </c>
    </row>
    <row r="7" spans="1:7" ht="12.75">
      <c r="A7" t="s">
        <v>113</v>
      </c>
      <c r="B7">
        <f>D8-(1-$G$8)*(G9/D6)^$G$8</f>
        <v>-0.04204639323858261</v>
      </c>
      <c r="C7" t="s">
        <v>86</v>
      </c>
      <c r="D7">
        <v>0.34202951833418227</v>
      </c>
      <c r="F7" t="s">
        <v>88</v>
      </c>
      <c r="G7">
        <v>1</v>
      </c>
    </row>
    <row r="8" spans="1:7" ht="12.75">
      <c r="A8" t="s">
        <v>114</v>
      </c>
      <c r="B8">
        <f>D9-(1-$G$8)*(D11/D7)^$G$8</f>
        <v>-0.04206180875469867</v>
      </c>
      <c r="C8" t="s">
        <v>4</v>
      </c>
      <c r="D8">
        <v>0.39242132465953206</v>
      </c>
      <c r="F8" t="s">
        <v>110</v>
      </c>
      <c r="G8">
        <v>0.3</v>
      </c>
    </row>
    <row r="9" spans="1:7" ht="12.75">
      <c r="A9" t="s">
        <v>112</v>
      </c>
      <c r="B9">
        <f>D10-($G$8*(D7/D11)^(1-$G$8)-$G$11)</f>
        <v>0.04915331198914974</v>
      </c>
      <c r="C9" t="s">
        <v>5</v>
      </c>
      <c r="D9">
        <v>0.3702666369109932</v>
      </c>
      <c r="F9" t="s">
        <v>3</v>
      </c>
      <c r="G9">
        <v>0.1</v>
      </c>
    </row>
    <row r="10" spans="1:7" ht="12.75">
      <c r="A10" t="s">
        <v>104</v>
      </c>
      <c r="B10">
        <f>D4+D11-(1-G11)*G9+G12-$G$9^$G$8*D6^(1-$G$8)</f>
        <v>-0.015707575873144364</v>
      </c>
      <c r="C10" t="s">
        <v>95</v>
      </c>
      <c r="D10">
        <v>0.5806052321179201</v>
      </c>
      <c r="F10" t="s">
        <v>87</v>
      </c>
      <c r="G10">
        <v>0.8</v>
      </c>
    </row>
    <row r="11" spans="1:7" ht="12.75">
      <c r="A11" t="s">
        <v>105</v>
      </c>
      <c r="B11">
        <f>D5-D11*(1-G11)+G13-D11^$G$8*D7^(1-$G$8)</f>
        <v>-0.011506106074896494</v>
      </c>
      <c r="C11" t="s">
        <v>9</v>
      </c>
      <c r="D11">
        <v>0.058597773092340995</v>
      </c>
      <c r="F11" t="s">
        <v>10</v>
      </c>
      <c r="G11">
        <v>0.5</v>
      </c>
    </row>
    <row r="12" spans="6:7" ht="12.75">
      <c r="F12" t="s">
        <v>97</v>
      </c>
      <c r="G12">
        <v>0.1</v>
      </c>
    </row>
    <row r="13" spans="6:7" ht="12.75">
      <c r="F13" t="s">
        <v>98</v>
      </c>
      <c r="G13">
        <v>0</v>
      </c>
    </row>
    <row r="14" spans="6:7" ht="12.75">
      <c r="F14" t="s">
        <v>108</v>
      </c>
      <c r="G14">
        <v>0.1</v>
      </c>
    </row>
    <row r="15" spans="3:7" ht="12.75">
      <c r="C15" s="1" t="s">
        <v>111</v>
      </c>
      <c r="F15" t="s">
        <v>109</v>
      </c>
      <c r="G15">
        <v>0.1</v>
      </c>
    </row>
    <row r="16" spans="1:7" ht="12.75">
      <c r="A16" s="1"/>
      <c r="C16" s="1" t="s">
        <v>91</v>
      </c>
      <c r="D16">
        <f>D5/D4</f>
        <v>1.2180357660807872</v>
      </c>
      <c r="F16" s="9" t="s">
        <v>100</v>
      </c>
      <c r="G16">
        <v>0.1</v>
      </c>
    </row>
    <row r="17" spans="3:4" ht="12.75">
      <c r="C17" t="s">
        <v>92</v>
      </c>
      <c r="D17">
        <f>(D11^G8*D7^(1-G8))/(G9^G8*D6^(1-G8))</f>
        <v>0.6620349980300367</v>
      </c>
    </row>
    <row r="18" spans="3:4" ht="12.75">
      <c r="C18" t="s">
        <v>93</v>
      </c>
      <c r="D18">
        <f>D7/D6</f>
        <v>0.6975818374558621</v>
      </c>
    </row>
    <row r="19" spans="3:4" ht="12.75">
      <c r="C19" t="s">
        <v>94</v>
      </c>
      <c r="D19">
        <f>D11/G9</f>
        <v>0.5859777309234099</v>
      </c>
    </row>
    <row r="20" spans="3:4" ht="12.75">
      <c r="C20" t="s">
        <v>96</v>
      </c>
      <c r="D20">
        <f>G10*(1+D10)</f>
        <v>1.2644841856943363</v>
      </c>
    </row>
    <row r="21" spans="3:4" ht="12.75">
      <c r="C21" t="s">
        <v>99</v>
      </c>
      <c r="D21">
        <f>D11-(1-G11)*G9</f>
        <v>0.008597773092340992</v>
      </c>
    </row>
    <row r="22" spans="3:4" ht="12.75">
      <c r="C22" t="s">
        <v>106</v>
      </c>
      <c r="D22">
        <f>LN(D4)+G7*LN(1-D6)+G10*(LN(D5)+G7*LN(1-D7))</f>
        <v>-3.9375408400023786</v>
      </c>
    </row>
    <row r="23" spans="3:4" ht="12.75">
      <c r="C23" t="s">
        <v>107</v>
      </c>
      <c r="D23" t="e">
        <f>D4^G5/G5+G7*(1-D6)^G6/G6+G10*(D5^G5/G5+G7*(1-D7)^G6/G6)</f>
        <v>#DIV/0!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IIES, 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Hassler</dc:creator>
  <cp:keywords/>
  <dc:description/>
  <cp:lastModifiedBy>John Hassler</cp:lastModifiedBy>
  <dcterms:created xsi:type="dcterms:W3CDTF">2005-12-19T16:03:20Z</dcterms:created>
  <dcterms:modified xsi:type="dcterms:W3CDTF">2006-02-14T15:35:19Z</dcterms:modified>
  <cp:category/>
  <cp:version/>
  <cp:contentType/>
  <cp:contentStatus/>
</cp:coreProperties>
</file>